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 activeTab="4"/>
  </bookViews>
  <sheets>
    <sheet name="1.一般收" sheetId="13" r:id="rId1"/>
    <sheet name="2.一般支" sheetId="14" r:id="rId2"/>
    <sheet name="3.基金收" sheetId="15" r:id="rId3"/>
    <sheet name="4.基金支" sheetId="16" r:id="rId4"/>
    <sheet name="5.国资收" sheetId="17" r:id="rId5"/>
    <sheet name="6.国资支" sheetId="18" r:id="rId6"/>
  </sheets>
  <definedNames>
    <definedName name="_xlnm._FilterDatabase" localSheetId="0" hidden="1">'1.一般收'!$A$5:$H$55</definedName>
    <definedName name="_xlnm.Print_Area" localSheetId="0">'1.一般收'!$A$1:$H$55</definedName>
    <definedName name="_xlnm.Print_Titles" localSheetId="0">'1.一般收'!$2:$5</definedName>
    <definedName name="_xlnm._FilterDatabase" localSheetId="1" hidden="1">'2.一般支'!$A$5:$I$40</definedName>
    <definedName name="_xlnm.Print_Area" localSheetId="1">'2.一般支'!$A$1:$H$40</definedName>
    <definedName name="_xlnm.Print_Area" localSheetId="2">'3.基金收'!$A$1:$H$26</definedName>
    <definedName name="_xlnm.Print_Titles" localSheetId="2">'3.基金收'!$1:$4</definedName>
    <definedName name="_xlnm.Print_Area" localSheetId="3">'4.基金支'!$A$1:$H$40</definedName>
    <definedName name="_xlnm.Print_Titles" localSheetId="3">'4.基金支'!$1:$4</definedName>
    <definedName name="_xlnm.Print_Area" localSheetId="4">'5.国资收'!$A$1:$H$26</definedName>
    <definedName name="_xlnm.Print_Titles" localSheetId="4">'5.国资收'!$1:$4</definedName>
    <definedName name="_xlnm.Print_Area" localSheetId="5">'6.国资支'!$A$1:$H$37</definedName>
    <definedName name="_xlnm.Print_Titles" localSheetId="5">'6.国资支'!$1:$5</definedName>
  </definedNames>
  <calcPr calcId="144525"/>
</workbook>
</file>

<file path=xl/sharedStrings.xml><?xml version="1.0" encoding="utf-8"?>
<sst xmlns="http://schemas.openxmlformats.org/spreadsheetml/2006/main" count="272" uniqueCount="209">
  <si>
    <t>附件2-1-1：</t>
  </si>
  <si>
    <t>2023年上半年珠海市斗门区一般公共预算收入执行情况表</t>
  </si>
  <si>
    <t>单位：万元</t>
  </si>
  <si>
    <t>预算科目</t>
  </si>
  <si>
    <t>2023年年初预算</t>
  </si>
  <si>
    <t>2023年1-6月</t>
  </si>
  <si>
    <t>自然口径</t>
  </si>
  <si>
    <t>预算数</t>
  </si>
  <si>
    <t>增幅%</t>
  </si>
  <si>
    <t>执行数</t>
  </si>
  <si>
    <t>为预算数的%</t>
  </si>
  <si>
    <t xml:space="preserve">上年同期数   </t>
  </si>
  <si>
    <r>
      <rPr>
        <sz val="14"/>
        <rFont val="宋体"/>
        <charset val="134"/>
      </rPr>
      <t>增减额</t>
    </r>
    <r>
      <rPr>
        <sz val="14"/>
        <color theme="1"/>
        <rFont val="宋体"/>
        <charset val="134"/>
      </rPr>
      <t xml:space="preserve">   </t>
    </r>
  </si>
  <si>
    <t>一、一般公共预算收入</t>
  </si>
  <si>
    <t>（一）税收收入</t>
  </si>
  <si>
    <t>⒈增值税</t>
  </si>
  <si>
    <t xml:space="preserve">    其中： 国内增值税</t>
  </si>
  <si>
    <t xml:space="preserve">           免抵调增增值税</t>
  </si>
  <si>
    <t xml:space="preserve">           增值税留抵退税</t>
  </si>
  <si>
    <t>2.企业所得税</t>
  </si>
  <si>
    <t>3.个人所得税</t>
  </si>
  <si>
    <t>4.资源税</t>
  </si>
  <si>
    <t>5.城市维护建设税</t>
  </si>
  <si>
    <t>6.房产税</t>
  </si>
  <si>
    <t>7.印花税</t>
  </si>
  <si>
    <t>8.城镇土地使用税</t>
  </si>
  <si>
    <t>9.土地增值税</t>
  </si>
  <si>
    <t>10.耕地占用税</t>
  </si>
  <si>
    <t>11.契税</t>
  </si>
  <si>
    <t>12.环境保护税</t>
  </si>
  <si>
    <t>13.其他税收</t>
  </si>
  <si>
    <t>（二）非税收入</t>
  </si>
  <si>
    <t>⒈专项收入</t>
  </si>
  <si>
    <t>(1)教育费附加收入</t>
  </si>
  <si>
    <t>(2)地方教育附加收入</t>
  </si>
  <si>
    <t>(3)文化事业建设费收入</t>
  </si>
  <si>
    <t>(4)残疾人就业保障金收入</t>
  </si>
  <si>
    <t>(5)教育资金收入</t>
  </si>
  <si>
    <t>(6)农田水利建设资金收入</t>
  </si>
  <si>
    <t>(7)水利建设专项收入</t>
  </si>
  <si>
    <t>(8)其他专项收入</t>
  </si>
  <si>
    <t>⒉行政事业性收费收入</t>
  </si>
  <si>
    <t>其中：防空地下室易地建设费</t>
  </si>
  <si>
    <t>⒊罚没收入</t>
  </si>
  <si>
    <t>⒋国有资源（资产）有偿使用收入</t>
  </si>
  <si>
    <t>⒌捐赠收入</t>
  </si>
  <si>
    <t>6.政府住房基金</t>
  </si>
  <si>
    <t>7.其他收入</t>
  </si>
  <si>
    <t>二、上级补助收入</t>
  </si>
  <si>
    <t>返还性收入</t>
  </si>
  <si>
    <t>一般性转移支付收入</t>
  </si>
  <si>
    <t>专项转移支付收入</t>
  </si>
  <si>
    <t>三、债务转贷收入</t>
  </si>
  <si>
    <t>四、上年结余</t>
  </si>
  <si>
    <t>上年结转项目</t>
  </si>
  <si>
    <t>净结余</t>
  </si>
  <si>
    <t>五、调入资金</t>
  </si>
  <si>
    <t>六、动用预算稳定调节基金</t>
  </si>
  <si>
    <t>收  入  合  计</t>
  </si>
  <si>
    <t>一般公共预算收入分部门情况</t>
  </si>
  <si>
    <t>（一）税务部门组织收入</t>
  </si>
  <si>
    <t>（二）财政及其他部门组织收入</t>
  </si>
  <si>
    <t>附件2-1-2：</t>
  </si>
  <si>
    <t>2023年上半年珠海市斗门区一般公共预算支出执行情况表</t>
  </si>
  <si>
    <t xml:space="preserve">增减额   </t>
  </si>
  <si>
    <t>一、一般公共预算支出</t>
  </si>
  <si>
    <t>（一）一般公共服务支出</t>
  </si>
  <si>
    <t>（二）国防支出</t>
  </si>
  <si>
    <t>（三）公共安全支出</t>
  </si>
  <si>
    <t>（四）教育支出</t>
  </si>
  <si>
    <t>（五）科学技术支出</t>
  </si>
  <si>
    <t>（六）文化旅游体育与传媒支出</t>
  </si>
  <si>
    <t>（七）社会保障和就业支出</t>
  </si>
  <si>
    <t>（八）卫生健康支出</t>
  </si>
  <si>
    <t>（九）节能环保支出</t>
  </si>
  <si>
    <t>（十）城乡社区支出</t>
  </si>
  <si>
    <t>（十一）农林水支出</t>
  </si>
  <si>
    <t>（十二）交通运输支出</t>
  </si>
  <si>
    <t>（十三）资源勘探信息等支出</t>
  </si>
  <si>
    <t>（十四）商业服务业等支出</t>
  </si>
  <si>
    <t>（十五）金融支出</t>
  </si>
  <si>
    <t>（十六）援助其他地区支出</t>
  </si>
  <si>
    <t>（十七）自然资源海洋气象等支出</t>
  </si>
  <si>
    <t>（十八）住房保障支出</t>
  </si>
  <si>
    <t>（十九）粮油物资储备事务</t>
  </si>
  <si>
    <t>（二十）灾害防治及应急管理支出</t>
  </si>
  <si>
    <t>（二十一）预备费</t>
  </si>
  <si>
    <t>（二十二）其他支出</t>
  </si>
  <si>
    <t>（二十三）债务付息支出</t>
  </si>
  <si>
    <t>（二十四）债务发行费用支出</t>
  </si>
  <si>
    <t>二、债务还本支出</t>
  </si>
  <si>
    <t>三、上解上级支出</t>
  </si>
  <si>
    <t>体制上解支出</t>
  </si>
  <si>
    <t>专项上解支出</t>
  </si>
  <si>
    <t>四、安排预算稳定调节基金</t>
  </si>
  <si>
    <t>五、上年结转支出</t>
  </si>
  <si>
    <t xml:space="preserve">支  出  总  计 </t>
  </si>
  <si>
    <t>六、年终结余</t>
  </si>
  <si>
    <t>结转下年项目支出</t>
  </si>
  <si>
    <t>附件2-1-3：</t>
  </si>
  <si>
    <t>2023年上半年珠海市斗门区政府性基金预算收入执行情况表</t>
  </si>
  <si>
    <t>一、政府性基金预算收入</t>
  </si>
  <si>
    <t>（一）城乡社区类基金收入</t>
  </si>
  <si>
    <t>国有土地使用权出让收入</t>
  </si>
  <si>
    <t>国有土地收益基金收入</t>
  </si>
  <si>
    <t>农业土地开发资金收入</t>
  </si>
  <si>
    <t>污水处理费收入</t>
  </si>
  <si>
    <t>城市基础设施配套费收入</t>
  </si>
  <si>
    <t>（二）交通运输类基金收入</t>
  </si>
  <si>
    <t>车辆通行费</t>
  </si>
  <si>
    <t>港口建设费收入</t>
  </si>
  <si>
    <t>（三）资源勘探电力信息类基金收入</t>
  </si>
  <si>
    <t>（四）其他政府性基金收入</t>
  </si>
  <si>
    <t>福利彩票公益金收入</t>
  </si>
  <si>
    <t>体育彩票公益金收入</t>
  </si>
  <si>
    <t>其他政府性基金收入</t>
  </si>
  <si>
    <t>收   入   合   计</t>
  </si>
  <si>
    <t>附件2-1-4：</t>
  </si>
  <si>
    <t>2023年上半年珠海市斗门区政府性基金预算支出执行情况表</t>
  </si>
  <si>
    <t xml:space="preserve">增减额           </t>
  </si>
  <si>
    <t>一、政府性基金预算支出</t>
  </si>
  <si>
    <t>（一）文化体育与传媒支出</t>
  </si>
  <si>
    <t>国家电影事业发展专项资金安排的支出</t>
  </si>
  <si>
    <t>（二）社会保障和就业支出</t>
  </si>
  <si>
    <t>大中型水库移民后期扶持基金支出</t>
  </si>
  <si>
    <t>小型水库移民扶助基金安排的支出</t>
  </si>
  <si>
    <t>（三）城乡社区支出</t>
  </si>
  <si>
    <t>国有土地使用权出让收入安排的支出</t>
  </si>
  <si>
    <t>国有土地收益基金安排的支出</t>
  </si>
  <si>
    <t>农业土地开发资金安排的支出</t>
  </si>
  <si>
    <t>污水处理费安排的支出</t>
  </si>
  <si>
    <t>城市基础设施配套费安排的支出</t>
  </si>
  <si>
    <t>国有土地使用权出让收入对应专项债务收入安排的支出</t>
  </si>
  <si>
    <t>（四）交通运输支出</t>
  </si>
  <si>
    <t>车辆通行费安排的支出</t>
  </si>
  <si>
    <t>民航发展基金支出</t>
  </si>
  <si>
    <t>（五）农林水支出</t>
  </si>
  <si>
    <t>大中型水库库区基金安排的支出</t>
  </si>
  <si>
    <t>（六）其他支出</t>
  </si>
  <si>
    <t>1.其他政府性基金及对应专项债务收入安排的支出</t>
  </si>
  <si>
    <t>2．彩票公益金安排的支出</t>
  </si>
  <si>
    <t>（七）债务付息支出</t>
  </si>
  <si>
    <t xml:space="preserve">  地方政府专项债务付息支出</t>
  </si>
  <si>
    <t>（八）债务发行费用支出</t>
  </si>
  <si>
    <t>地方政府债券发行费用支出</t>
  </si>
  <si>
    <t>（九）抗疫特别国债安排的支出</t>
  </si>
  <si>
    <t xml:space="preserve">      基础设施建设</t>
  </si>
  <si>
    <t xml:space="preserve">      抗疫相关支出</t>
  </si>
  <si>
    <t>四、调出资金</t>
  </si>
  <si>
    <t>五、上年结转安排支出</t>
  </si>
  <si>
    <t>支   出   合   计</t>
  </si>
  <si>
    <t>附件2-1-5：</t>
  </si>
  <si>
    <t>2023年上半年珠海市斗门区国有资本经营预算收入执行情况表</t>
  </si>
  <si>
    <t xml:space="preserve">增减额      </t>
  </si>
  <si>
    <t>一、国有资本经营预算收入</t>
  </si>
  <si>
    <t>（一）利润收入</t>
  </si>
  <si>
    <t xml:space="preserve">      烟草企业利润收入</t>
  </si>
  <si>
    <t xml:space="preserve">      贸易企业利润收入</t>
  </si>
  <si>
    <t xml:space="preserve">      医药企业利润收入</t>
  </si>
  <si>
    <t xml:space="preserve">      其他国有资本经营预算企业利润收入</t>
  </si>
  <si>
    <t>（二）股利、股息收入</t>
  </si>
  <si>
    <t xml:space="preserve">      国有控股公司股利、股息收入</t>
  </si>
  <si>
    <t xml:space="preserve">      国有参股公司股利、股息收入</t>
  </si>
  <si>
    <t xml:space="preserve">      其他国有资本经营预算企业股利、股息收入</t>
  </si>
  <si>
    <t>（三）产权转让收入</t>
  </si>
  <si>
    <t xml:space="preserve">      国有股权、股份转让收入</t>
  </si>
  <si>
    <t xml:space="preserve">      其他国有资本经营预算企业产权转让收入</t>
  </si>
  <si>
    <t>（四）清算收入</t>
  </si>
  <si>
    <t xml:space="preserve">      国有股权、股份清算收入</t>
  </si>
  <si>
    <t xml:space="preserve">      国有独资企业清算收入</t>
  </si>
  <si>
    <t xml:space="preserve">      其他国有资本经营预算企业清算收入</t>
  </si>
  <si>
    <t>（五）其他国有资本经营预算收入</t>
  </si>
  <si>
    <t>三、上年结余</t>
  </si>
  <si>
    <t>四、收入合计</t>
  </si>
  <si>
    <t>附件2-1-6：</t>
  </si>
  <si>
    <t>2023年上半年珠海市斗门区国有资本经营预算支出执行情况表</t>
  </si>
  <si>
    <r>
      <rPr>
        <sz val="14"/>
        <rFont val="宋体"/>
        <charset val="134"/>
      </rPr>
      <t>增减额</t>
    </r>
    <r>
      <rPr>
        <sz val="14"/>
        <color theme="1"/>
        <rFont val="宋体"/>
        <charset val="134"/>
      </rPr>
      <t xml:space="preserve">      </t>
    </r>
  </si>
  <si>
    <t>一、国有资本经营预算支出</t>
  </si>
  <si>
    <t>（一）解决历史遗留问题及改革成本支出</t>
  </si>
  <si>
    <t xml:space="preserve">    厂办大集体改革支出</t>
  </si>
  <si>
    <t xml:space="preserve">    “三供一业”移交补助支出</t>
  </si>
  <si>
    <t xml:space="preserve">    国有企业办职教幼教补助支出</t>
  </si>
  <si>
    <t xml:space="preserve">    国有企业办公共服务机构移交补助支出</t>
  </si>
  <si>
    <t xml:space="preserve">    国有企业退休人员社会化管理补助支出</t>
  </si>
  <si>
    <t xml:space="preserve">    国有企业棚户区改造支出</t>
  </si>
  <si>
    <t xml:space="preserve">    国有企业改革成本支出</t>
  </si>
  <si>
    <t xml:space="preserve">    离休干部医药费补助支出</t>
  </si>
  <si>
    <t xml:space="preserve">    其他解决历史遗留问题及改革成本支出</t>
  </si>
  <si>
    <t>（二）国有企业资本金注入</t>
  </si>
  <si>
    <t xml:space="preserve">    国有经济结构调整支出</t>
  </si>
  <si>
    <t xml:space="preserve">    公益性设施投资支出</t>
  </si>
  <si>
    <t xml:space="preserve">    前瞻性战略性产业发展</t>
  </si>
  <si>
    <t xml:space="preserve">    生态环境保护支出</t>
  </si>
  <si>
    <t xml:space="preserve">    支持科技进步支出</t>
  </si>
  <si>
    <t xml:space="preserve">    保障国家经济安全支持</t>
  </si>
  <si>
    <t xml:space="preserve">    对外投资合作支出</t>
  </si>
  <si>
    <t xml:space="preserve">    其他国有企业资本金注入</t>
  </si>
  <si>
    <t>（三）国有企业政策性补贴</t>
  </si>
  <si>
    <t xml:space="preserve">    国有企业政策性补贴</t>
  </si>
  <si>
    <t>（四）其他国有资本经营预算支出</t>
  </si>
  <si>
    <t xml:space="preserve">    其他国有资本经营预算支出</t>
  </si>
  <si>
    <t>二、转移性支出</t>
  </si>
  <si>
    <t>（一）国有资本经营预算转移支付</t>
  </si>
  <si>
    <t xml:space="preserve">    国有资本经营预算转移支付支出</t>
  </si>
  <si>
    <t>（二）调出资金</t>
  </si>
  <si>
    <t xml:space="preserve">    国有资本经营预算调出资金</t>
  </si>
  <si>
    <t>三、上年结转安排的支出</t>
  </si>
  <si>
    <t>四、支出合计</t>
  </si>
  <si>
    <t>五、年终结余</t>
  </si>
</sst>
</file>

<file path=xl/styles.xml><?xml version="1.0" encoding="utf-8"?>
<styleSheet xmlns="http://schemas.openxmlformats.org/spreadsheetml/2006/main">
  <numFmts count="7">
    <numFmt numFmtId="176" formatCode="#,##0_ "/>
    <numFmt numFmtId="44" formatCode="_ &quot;￥&quot;* #,##0.00_ ;_ &quot;￥&quot;* \-#,##0.00_ ;_ &quot;￥&quot;* &quot;-&quot;??_ ;_ @_ "/>
    <numFmt numFmtId="177" formatCode="0.0%"/>
    <numFmt numFmtId="41" formatCode="_ * #,##0_ ;_ * \-#,##0_ ;_ * &quot;-&quot;_ ;_ @_ "/>
    <numFmt numFmtId="178" formatCode="0.0_ "/>
    <numFmt numFmtId="42" formatCode="_ &quot;￥&quot;* #,##0_ ;_ &quot;￥&quot;* \-#,##0_ ;_ &quot;￥&quot;* &quot;-&quot;_ ;_ @_ "/>
    <numFmt numFmtId="43" formatCode="_ * #,##0.00_ ;_ * \-#,##0.00_ ;_ * &quot;-&quot;??_ ;_ @_ "/>
  </numFmts>
  <fonts count="38">
    <font>
      <sz val="11"/>
      <color theme="1"/>
      <name val="宋体"/>
      <charset val="162"/>
      <scheme val="minor"/>
    </font>
    <font>
      <sz val="20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1"/>
      <color theme="1"/>
      <name val="宋体"/>
      <charset val="162"/>
      <scheme val="minor"/>
    </font>
    <font>
      <sz val="14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sz val="11"/>
      <color indexed="12"/>
      <name val="宋体"/>
      <charset val="134"/>
    </font>
    <font>
      <sz val="12"/>
      <color indexed="12"/>
      <name val="宋体"/>
      <charset val="134"/>
    </font>
    <font>
      <b/>
      <sz val="10"/>
      <name val="宋体"/>
      <charset val="134"/>
    </font>
    <font>
      <sz val="10"/>
      <color indexed="12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b/>
      <sz val="20"/>
      <name val="方正小标宋简体"/>
      <charset val="134"/>
    </font>
    <font>
      <b/>
      <sz val="9"/>
      <name val="宋体"/>
      <charset val="134"/>
    </font>
    <font>
      <sz val="9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</fills>
  <borders count="2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5">
    <xf numFmtId="0" fontId="0" fillId="0" borderId="0"/>
    <xf numFmtId="9" fontId="3" fillId="0" borderId="0" applyFont="false" applyFill="false" applyBorder="false" applyAlignment="false" applyProtection="false"/>
    <xf numFmtId="0" fontId="3" fillId="0" borderId="0"/>
    <xf numFmtId="0" fontId="3" fillId="0" borderId="0"/>
    <xf numFmtId="0" fontId="3" fillId="0" borderId="0"/>
    <xf numFmtId="0" fontId="20" fillId="28" borderId="0" applyNumberFormat="false" applyBorder="false" applyAlignment="false" applyProtection="false">
      <alignment vertical="center"/>
    </xf>
    <xf numFmtId="0" fontId="12" fillId="0" borderId="0"/>
    <xf numFmtId="0" fontId="18" fillId="22" borderId="0" applyNumberFormat="false" applyBorder="false" applyAlignment="false" applyProtection="false">
      <alignment vertical="center"/>
    </xf>
    <xf numFmtId="0" fontId="20" fillId="29" borderId="0" applyNumberFormat="false" applyBorder="false" applyAlignment="false" applyProtection="false">
      <alignment vertical="center"/>
    </xf>
    <xf numFmtId="0" fontId="34" fillId="16" borderId="17" applyNumberFormat="false" applyAlignment="false" applyProtection="false">
      <alignment vertical="center"/>
    </xf>
    <xf numFmtId="0" fontId="18" fillId="24" borderId="0" applyNumberFormat="false" applyBorder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44" fontId="22" fillId="0" borderId="0" applyFont="false" applyFill="false" applyBorder="false" applyAlignment="false" applyProtection="false">
      <alignment vertical="center"/>
    </xf>
    <xf numFmtId="0" fontId="20" fillId="23" borderId="0" applyNumberFormat="false" applyBorder="false" applyAlignment="false" applyProtection="false">
      <alignment vertical="center"/>
    </xf>
    <xf numFmtId="9" fontId="22" fillId="0" borderId="0" applyFont="false" applyFill="false" applyBorder="false" applyAlignment="false" applyProtection="false">
      <alignment vertical="center"/>
    </xf>
    <xf numFmtId="0" fontId="20" fillId="19" borderId="0" applyNumberFormat="false" applyBorder="false" applyAlignment="false" applyProtection="false">
      <alignment vertical="center"/>
    </xf>
    <xf numFmtId="0" fontId="20" fillId="15" borderId="0" applyNumberFormat="false" applyBorder="false" applyAlignment="false" applyProtection="false">
      <alignment vertical="center"/>
    </xf>
    <xf numFmtId="0" fontId="20" fillId="32" borderId="0" applyNumberFormat="false" applyBorder="false" applyAlignment="false" applyProtection="false">
      <alignment vertical="center"/>
    </xf>
    <xf numFmtId="0" fontId="20" fillId="25" borderId="0" applyNumberFormat="false" applyBorder="false" applyAlignment="false" applyProtection="false">
      <alignment vertical="center"/>
    </xf>
    <xf numFmtId="0" fontId="20" fillId="18" borderId="0" applyNumberFormat="false" applyBorder="false" applyAlignment="false" applyProtection="false">
      <alignment vertical="center"/>
    </xf>
    <xf numFmtId="0" fontId="29" fillId="6" borderId="17" applyNumberFormat="false" applyAlignment="false" applyProtection="false">
      <alignment vertical="center"/>
    </xf>
    <xf numFmtId="0" fontId="20" fillId="17" borderId="0" applyNumberFormat="false" applyBorder="false" applyAlignment="false" applyProtection="false">
      <alignment vertical="center"/>
    </xf>
    <xf numFmtId="0" fontId="36" fillId="30" borderId="0" applyNumberFormat="false" applyBorder="false" applyAlignment="false" applyProtection="false">
      <alignment vertical="center"/>
    </xf>
    <xf numFmtId="0" fontId="18" fillId="13" borderId="0" applyNumberFormat="false" applyBorder="false" applyAlignment="false" applyProtection="false">
      <alignment vertical="center"/>
    </xf>
    <xf numFmtId="0" fontId="32" fillId="14" borderId="0" applyNumberFormat="false" applyBorder="false" applyAlignment="false" applyProtection="false">
      <alignment vertical="center"/>
    </xf>
    <xf numFmtId="0" fontId="18" fillId="31" borderId="0" applyNumberFormat="false" applyBorder="false" applyAlignment="false" applyProtection="false">
      <alignment vertical="center"/>
    </xf>
    <xf numFmtId="0" fontId="30" fillId="0" borderId="18" applyNumberFormat="false" applyFill="false" applyAlignment="false" applyProtection="false">
      <alignment vertical="center"/>
    </xf>
    <xf numFmtId="0" fontId="28" fillId="12" borderId="0" applyNumberFormat="false" applyBorder="false" applyAlignment="false" applyProtection="false">
      <alignment vertical="center"/>
    </xf>
    <xf numFmtId="0" fontId="27" fillId="11" borderId="16" applyNumberFormat="false" applyAlignment="false" applyProtection="false">
      <alignment vertical="center"/>
    </xf>
    <xf numFmtId="0" fontId="21" fillId="6" borderId="14" applyNumberFormat="false" applyAlignment="false" applyProtection="false">
      <alignment vertical="center"/>
    </xf>
    <xf numFmtId="0" fontId="25" fillId="0" borderId="13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8" fillId="9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2" fontId="22" fillId="0" borderId="0" applyFont="false" applyFill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43" fontId="22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18" fillId="20" borderId="0" applyNumberFormat="false" applyBorder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20" fillId="8" borderId="0" applyNumberFormat="false" applyBorder="false" applyAlignment="false" applyProtection="false">
      <alignment vertical="center"/>
    </xf>
    <xf numFmtId="0" fontId="22" fillId="7" borderId="15" applyNumberFormat="false" applyFont="false" applyAlignment="false" applyProtection="false">
      <alignment vertical="center"/>
    </xf>
    <xf numFmtId="0" fontId="18" fillId="5" borderId="0" applyNumberFormat="false" applyBorder="false" applyAlignment="false" applyProtection="false">
      <alignment vertical="center"/>
    </xf>
    <xf numFmtId="0" fontId="20" fillId="4" borderId="0" applyNumberFormat="false" applyBorder="false" applyAlignment="false" applyProtection="false">
      <alignment vertical="center"/>
    </xf>
    <xf numFmtId="0" fontId="18" fillId="27" borderId="0" applyNumberFormat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41" fontId="22" fillId="0" borderId="0" applyFont="false" applyFill="false" applyBorder="false" applyAlignment="false" applyProtection="false">
      <alignment vertical="center"/>
    </xf>
    <xf numFmtId="0" fontId="19" fillId="0" borderId="13" applyNumberFormat="false" applyFill="false" applyAlignment="false" applyProtection="false">
      <alignment vertical="center"/>
    </xf>
    <xf numFmtId="0" fontId="18" fillId="21" borderId="0" applyNumberFormat="false" applyBorder="false" applyAlignment="false" applyProtection="false">
      <alignment vertical="center"/>
    </xf>
    <xf numFmtId="0" fontId="26" fillId="0" borderId="19" applyNumberFormat="false" applyFill="false" applyAlignment="false" applyProtection="false">
      <alignment vertical="center"/>
    </xf>
    <xf numFmtId="0" fontId="20" fillId="26" borderId="0" applyNumberFormat="false" applyBorder="false" applyAlignment="false" applyProtection="false">
      <alignment vertical="center"/>
    </xf>
    <xf numFmtId="0" fontId="18" fillId="2" borderId="0" applyNumberFormat="false" applyBorder="false" applyAlignment="false" applyProtection="false">
      <alignment vertical="center"/>
    </xf>
    <xf numFmtId="0" fontId="3" fillId="0" borderId="0"/>
    <xf numFmtId="0" fontId="17" fillId="0" borderId="12" applyNumberFormat="false" applyFill="false" applyAlignment="false" applyProtection="false">
      <alignment vertical="center"/>
    </xf>
  </cellStyleXfs>
  <cellXfs count="154">
    <xf numFmtId="0" fontId="0" fillId="0" borderId="0" xfId="0"/>
    <xf numFmtId="0" fontId="1" fillId="0" borderId="0" xfId="3" applyFont="true" applyFill="true"/>
    <xf numFmtId="0" fontId="2" fillId="0" borderId="0" xfId="3" applyFont="true" applyFill="true"/>
    <xf numFmtId="0" fontId="3" fillId="0" borderId="0" xfId="3" applyFont="true" applyFill="true"/>
    <xf numFmtId="0" fontId="4" fillId="0" borderId="0" xfId="0" applyFont="true" applyFill="true" applyAlignment="true"/>
    <xf numFmtId="0" fontId="3" fillId="0" borderId="0" xfId="3" applyFill="true"/>
    <xf numFmtId="0" fontId="3" fillId="0" borderId="1" xfId="3" applyFill="true" applyBorder="true"/>
    <xf numFmtId="176" fontId="3" fillId="0" borderId="0" xfId="3" applyNumberFormat="true" applyFill="true" applyAlignment="true">
      <alignment horizontal="right" vertical="center"/>
    </xf>
    <xf numFmtId="0" fontId="3" fillId="0" borderId="0" xfId="53" applyFont="true" applyFill="true" applyAlignment="true">
      <alignment vertical="center"/>
    </xf>
    <xf numFmtId="0" fontId="3" fillId="0" borderId="0" xfId="3" applyFill="true" applyBorder="true"/>
    <xf numFmtId="0" fontId="1" fillId="0" borderId="0" xfId="3" applyNumberFormat="true" applyFont="true" applyFill="true" applyAlignment="true" applyProtection="true">
      <alignment horizontal="center" vertical="center"/>
    </xf>
    <xf numFmtId="0" fontId="1" fillId="0" borderId="2" xfId="3" applyNumberFormat="true" applyFont="true" applyFill="true" applyBorder="true" applyAlignment="true" applyProtection="true">
      <alignment horizontal="center" vertical="center"/>
    </xf>
    <xf numFmtId="0" fontId="1" fillId="0" borderId="3" xfId="3" applyNumberFormat="true" applyFont="true" applyFill="true" applyBorder="true" applyAlignment="true" applyProtection="true">
      <alignment vertical="center"/>
    </xf>
    <xf numFmtId="0" fontId="1" fillId="0" borderId="0" xfId="3" applyNumberFormat="true" applyFont="true" applyFill="true" applyBorder="true" applyAlignment="true" applyProtection="true">
      <alignment vertical="center"/>
    </xf>
    <xf numFmtId="0" fontId="5" fillId="0" borderId="4" xfId="2" applyFont="true" applyBorder="true" applyAlignment="true">
      <alignment horizontal="center" vertical="center"/>
    </xf>
    <xf numFmtId="0" fontId="5" fillId="0" borderId="1" xfId="53" applyFont="true" applyFill="true" applyBorder="true" applyAlignment="true">
      <alignment horizontal="center" vertical="center" wrapText="true"/>
    </xf>
    <xf numFmtId="0" fontId="5" fillId="0" borderId="5" xfId="2" applyFont="true" applyBorder="true" applyAlignment="true">
      <alignment horizontal="center" vertical="center"/>
    </xf>
    <xf numFmtId="3" fontId="6" fillId="0" borderId="6" xfId="3" applyNumberFormat="true" applyFont="true" applyFill="true" applyBorder="true" applyAlignment="true" applyProtection="true">
      <alignment horizontal="left" vertical="center"/>
    </xf>
    <xf numFmtId="176" fontId="6" fillId="0" borderId="1" xfId="3" applyNumberFormat="true" applyFont="true" applyFill="true" applyBorder="true" applyAlignment="true">
      <alignment horizontal="right" vertical="center"/>
    </xf>
    <xf numFmtId="177" fontId="6" fillId="0" borderId="7" xfId="3" applyNumberFormat="true" applyFont="true" applyFill="true" applyBorder="true" applyAlignment="true">
      <alignment horizontal="right" vertical="center"/>
    </xf>
    <xf numFmtId="0" fontId="6" fillId="0" borderId="6" xfId="2" applyFont="true" applyBorder="true" applyAlignment="true">
      <alignment vertical="center" wrapText="true"/>
    </xf>
    <xf numFmtId="176" fontId="6" fillId="0" borderId="1" xfId="3" applyNumberFormat="true" applyFont="true" applyFill="true" applyBorder="true" applyAlignment="true" applyProtection="true">
      <alignment horizontal="right" vertical="center"/>
    </xf>
    <xf numFmtId="177" fontId="6" fillId="0" borderId="7" xfId="3" applyNumberFormat="true" applyFont="true" applyFill="true" applyBorder="true" applyAlignment="true" applyProtection="true">
      <alignment horizontal="right" vertical="center"/>
    </xf>
    <xf numFmtId="0" fontId="5" fillId="0" borderId="6" xfId="2" applyFont="true" applyBorder="true" applyAlignment="true">
      <alignment vertical="center" wrapText="true"/>
    </xf>
    <xf numFmtId="176" fontId="5" fillId="0" borderId="1" xfId="3" applyNumberFormat="true" applyFont="true" applyFill="true" applyBorder="true" applyAlignment="true" applyProtection="true">
      <alignment horizontal="right" vertical="center"/>
    </xf>
    <xf numFmtId="177" fontId="5" fillId="0" borderId="7" xfId="3" applyNumberFormat="true" applyFont="true" applyFill="true" applyBorder="true" applyAlignment="true" applyProtection="true">
      <alignment horizontal="right" vertical="center"/>
    </xf>
    <xf numFmtId="0" fontId="6" fillId="0" borderId="6" xfId="0" applyFont="true" applyFill="true" applyBorder="true" applyAlignment="true">
      <alignment vertical="center" wrapText="true"/>
    </xf>
    <xf numFmtId="0" fontId="5" fillId="0" borderId="6" xfId="0" applyFont="true" applyFill="true" applyBorder="true" applyAlignment="true">
      <alignment vertical="center" wrapText="true"/>
    </xf>
    <xf numFmtId="0" fontId="3" fillId="0" borderId="0" xfId="2"/>
    <xf numFmtId="0" fontId="3" fillId="0" borderId="0" xfId="2" applyAlignment="true">
      <alignment horizontal="right" vertical="center"/>
    </xf>
    <xf numFmtId="0" fontId="5" fillId="0" borderId="6" xfId="53" applyFont="true" applyFill="true" applyBorder="true" applyAlignment="true">
      <alignment horizontal="center" vertical="center" wrapText="true"/>
    </xf>
    <xf numFmtId="177" fontId="6" fillId="0" borderId="1" xfId="3" applyNumberFormat="true" applyFont="true" applyFill="true" applyBorder="true" applyAlignment="true">
      <alignment horizontal="right" vertical="center"/>
    </xf>
    <xf numFmtId="177" fontId="6" fillId="0" borderId="1" xfId="3" applyNumberFormat="true" applyFont="true" applyFill="true" applyBorder="true" applyAlignment="true">
      <alignment vertical="center"/>
    </xf>
    <xf numFmtId="177" fontId="5" fillId="0" borderId="1" xfId="3" applyNumberFormat="true" applyFont="true" applyFill="true" applyBorder="true" applyAlignment="true">
      <alignment horizontal="right" vertical="center"/>
    </xf>
    <xf numFmtId="176" fontId="5" fillId="0" borderId="1" xfId="3" applyNumberFormat="true" applyFont="true" applyFill="true" applyBorder="true" applyAlignment="true">
      <alignment horizontal="right" vertical="center"/>
    </xf>
    <xf numFmtId="177" fontId="5" fillId="0" borderId="1" xfId="3" applyNumberFormat="true" applyFont="true" applyFill="true" applyBorder="true" applyAlignment="true">
      <alignment vertical="center"/>
    </xf>
    <xf numFmtId="0" fontId="3" fillId="0" borderId="0" xfId="2" applyFont="true"/>
    <xf numFmtId="0" fontId="2" fillId="0" borderId="0" xfId="2" applyFont="true"/>
    <xf numFmtId="0" fontId="3" fillId="0" borderId="0" xfId="3" applyFill="true" applyAlignment="true">
      <alignment wrapText="true"/>
    </xf>
    <xf numFmtId="0" fontId="3" fillId="0" borderId="0" xfId="2" applyFill="true"/>
    <xf numFmtId="0" fontId="3" fillId="0" borderId="0" xfId="53" applyFont="true" applyFill="true" applyAlignment="true">
      <alignment vertical="center" wrapText="true"/>
    </xf>
    <xf numFmtId="0" fontId="3" fillId="0" borderId="0" xfId="2" applyFill="true" applyAlignment="true">
      <alignment vertical="center"/>
    </xf>
    <xf numFmtId="0" fontId="1" fillId="0" borderId="0" xfId="3" applyNumberFormat="true" applyFont="true" applyFill="true" applyAlignment="true" applyProtection="true">
      <alignment horizontal="center" vertical="center" wrapText="true"/>
    </xf>
    <xf numFmtId="0" fontId="1" fillId="0" borderId="3" xfId="3" applyNumberFormat="true" applyFont="true" applyFill="true" applyBorder="true" applyAlignment="true" applyProtection="true">
      <alignment vertical="center" wrapText="true"/>
    </xf>
    <xf numFmtId="0" fontId="5" fillId="0" borderId="8" xfId="2" applyFont="true" applyFill="true" applyBorder="true" applyAlignment="true">
      <alignment horizontal="center" vertical="center" wrapText="true"/>
    </xf>
    <xf numFmtId="0" fontId="5" fillId="0" borderId="9" xfId="53" applyFont="true" applyFill="true" applyBorder="true" applyAlignment="true">
      <alignment horizontal="center" vertical="center" wrapText="true"/>
    </xf>
    <xf numFmtId="0" fontId="5" fillId="0" borderId="7" xfId="53" applyFont="true" applyFill="true" applyBorder="true" applyAlignment="true">
      <alignment horizontal="center" vertical="center" wrapText="true"/>
    </xf>
    <xf numFmtId="0" fontId="5" fillId="0" borderId="10" xfId="2" applyFont="true" applyFill="true" applyBorder="true" applyAlignment="true">
      <alignment horizontal="center" vertical="center" wrapText="true"/>
    </xf>
    <xf numFmtId="0" fontId="6" fillId="0" borderId="6" xfId="3" applyNumberFormat="true" applyFont="true" applyFill="true" applyBorder="true" applyAlignment="true" applyProtection="true">
      <alignment horizontal="left" vertical="center" wrapText="true"/>
    </xf>
    <xf numFmtId="177" fontId="6" fillId="0" borderId="1" xfId="3" applyNumberFormat="true" applyFont="true" applyFill="true" applyBorder="true" applyAlignment="true" applyProtection="true">
      <alignment horizontal="right" vertical="center"/>
    </xf>
    <xf numFmtId="0" fontId="5" fillId="0" borderId="6" xfId="3" applyNumberFormat="true" applyFont="true" applyFill="true" applyBorder="true" applyAlignment="true" applyProtection="true">
      <alignment vertical="center" wrapText="true"/>
    </xf>
    <xf numFmtId="0" fontId="5" fillId="0" borderId="6" xfId="3" applyNumberFormat="true" applyFont="true" applyFill="true" applyBorder="true" applyAlignment="true" applyProtection="true">
      <alignment horizontal="left" vertical="center" wrapText="true"/>
    </xf>
    <xf numFmtId="177" fontId="5" fillId="0" borderId="1" xfId="3" applyNumberFormat="true" applyFont="true" applyFill="true" applyBorder="true" applyAlignment="true" applyProtection="true">
      <alignment horizontal="right" vertical="center"/>
    </xf>
    <xf numFmtId="0" fontId="6" fillId="0" borderId="6" xfId="3" applyNumberFormat="true" applyFont="true" applyFill="true" applyBorder="true" applyAlignment="true" applyProtection="true">
      <alignment vertical="center" wrapText="true"/>
    </xf>
    <xf numFmtId="0" fontId="6" fillId="0" borderId="1" xfId="3" applyNumberFormat="true" applyFont="true" applyFill="true" applyBorder="true" applyAlignment="true" applyProtection="true">
      <alignment horizontal="left" vertical="center" wrapText="true"/>
    </xf>
    <xf numFmtId="0" fontId="3" fillId="0" borderId="0" xfId="2" applyFill="true" applyAlignment="true">
      <alignment horizontal="right" vertical="center"/>
    </xf>
    <xf numFmtId="176" fontId="6" fillId="0" borderId="1" xfId="3" applyNumberFormat="true" applyFont="true" applyFill="true" applyBorder="true" applyAlignment="true">
      <alignment vertical="center"/>
    </xf>
    <xf numFmtId="177" fontId="6" fillId="0" borderId="1" xfId="2" applyNumberFormat="true" applyFont="true" applyBorder="true" applyAlignment="true">
      <alignment vertical="center"/>
    </xf>
    <xf numFmtId="176" fontId="5" fillId="0" borderId="1" xfId="3" applyNumberFormat="true" applyFont="true" applyFill="true" applyBorder="true" applyAlignment="true">
      <alignment vertical="center"/>
    </xf>
    <xf numFmtId="177" fontId="5" fillId="0" borderId="1" xfId="2" applyNumberFormat="true" applyFont="true" applyBorder="true" applyAlignment="true">
      <alignment vertical="center"/>
    </xf>
    <xf numFmtId="0" fontId="3" fillId="0" borderId="0" xfId="2" applyFont="true" applyFill="true" applyAlignment="true">
      <alignment vertical="center"/>
    </xf>
    <xf numFmtId="0" fontId="1" fillId="0" borderId="0" xfId="2" applyFont="true" applyFill="true"/>
    <xf numFmtId="0" fontId="3" fillId="0" borderId="0" xfId="2" applyFont="true" applyFill="true"/>
    <xf numFmtId="0" fontId="7" fillId="0" borderId="0" xfId="4" applyFont="true" applyFill="true"/>
    <xf numFmtId="0" fontId="2" fillId="0" borderId="0" xfId="2" applyFont="true" applyFill="true"/>
    <xf numFmtId="0" fontId="8" fillId="0" borderId="0" xfId="4" applyFont="true" applyFill="true"/>
    <xf numFmtId="0" fontId="9" fillId="0" borderId="0" xfId="2" applyFont="true" applyFill="true"/>
    <xf numFmtId="0" fontId="0" fillId="0" borderId="0" xfId="0" applyFont="true" applyFill="true" applyAlignment="true"/>
    <xf numFmtId="178" fontId="3" fillId="0" borderId="0" xfId="2" applyNumberFormat="true" applyFill="true" applyAlignment="true">
      <alignment horizontal="right" vertical="center"/>
    </xf>
    <xf numFmtId="0" fontId="1" fillId="0" borderId="0" xfId="2" applyFont="true" applyFill="true" applyAlignment="true">
      <alignment horizontal="center" vertical="center"/>
    </xf>
    <xf numFmtId="3" fontId="6" fillId="0" borderId="1" xfId="4" applyNumberFormat="true" applyFont="true" applyFill="true" applyBorder="true" applyAlignment="true">
      <alignment horizontal="left" vertical="center" wrapText="true"/>
    </xf>
    <xf numFmtId="176" fontId="6" fillId="0" borderId="1" xfId="4" applyNumberFormat="true" applyFont="true" applyFill="true" applyBorder="true" applyAlignment="true">
      <alignment horizontal="right" vertical="center"/>
    </xf>
    <xf numFmtId="177" fontId="6" fillId="0" borderId="1" xfId="4" applyNumberFormat="true" applyFont="true" applyFill="true" applyBorder="true" applyAlignment="true">
      <alignment horizontal="right" vertical="center"/>
    </xf>
    <xf numFmtId="3" fontId="5" fillId="0" borderId="1" xfId="4" applyNumberFormat="true" applyFont="true" applyFill="true" applyBorder="true" applyAlignment="true">
      <alignment horizontal="left" vertical="center"/>
    </xf>
    <xf numFmtId="176" fontId="5" fillId="0" borderId="1" xfId="4" applyNumberFormat="true" applyFont="true" applyFill="true" applyBorder="true" applyAlignment="true">
      <alignment horizontal="right" vertical="center"/>
    </xf>
    <xf numFmtId="177" fontId="5" fillId="0" borderId="1" xfId="4" applyNumberFormat="true" applyFont="true" applyFill="true" applyBorder="true" applyAlignment="true">
      <alignment horizontal="right" vertical="center"/>
    </xf>
    <xf numFmtId="3" fontId="5" fillId="0" borderId="1" xfId="4" applyNumberFormat="true" applyFont="true" applyFill="true" applyBorder="true" applyAlignment="true">
      <alignment horizontal="left" vertical="center" wrapText="true" indent="1"/>
    </xf>
    <xf numFmtId="3" fontId="5" fillId="0" borderId="1" xfId="4" applyNumberFormat="true" applyFont="true" applyFill="true" applyBorder="true" applyAlignment="true">
      <alignment vertical="center"/>
    </xf>
    <xf numFmtId="0" fontId="5" fillId="0" borderId="1" xfId="1" applyNumberFormat="true" applyFont="true" applyFill="true" applyBorder="true" applyAlignment="true" applyProtection="true">
      <alignment horizontal="left" vertical="center"/>
    </xf>
    <xf numFmtId="3" fontId="5" fillId="0" borderId="1" xfId="4" applyNumberFormat="true" applyFont="true" applyFill="true" applyBorder="true" applyAlignment="true">
      <alignment vertical="center" wrapText="true"/>
    </xf>
    <xf numFmtId="3" fontId="5" fillId="0" borderId="1" xfId="4" applyNumberFormat="true" applyFont="true" applyFill="true" applyBorder="true" applyAlignment="true">
      <alignment horizontal="left" vertical="center" indent="1"/>
    </xf>
    <xf numFmtId="3" fontId="6" fillId="0" borderId="1" xfId="4" applyNumberFormat="true" applyFont="true" applyFill="true" applyBorder="true" applyAlignment="true">
      <alignment horizontal="left" vertical="center"/>
    </xf>
    <xf numFmtId="3" fontId="6" fillId="0" borderId="1" xfId="4" applyNumberFormat="true" applyFont="true" applyFill="true" applyBorder="true" applyAlignment="true">
      <alignment horizontal="center" vertical="center"/>
    </xf>
    <xf numFmtId="0" fontId="6" fillId="0" borderId="1" xfId="4" applyFont="true" applyFill="true" applyBorder="true" applyAlignment="true">
      <alignment horizontal="left" vertical="center"/>
    </xf>
    <xf numFmtId="0" fontId="5" fillId="0" borderId="1" xfId="2" applyFont="true" applyFill="true" applyBorder="true" applyAlignment="true" applyProtection="true">
      <alignment horizontal="left" vertical="center" indent="1"/>
      <protection locked="false"/>
    </xf>
    <xf numFmtId="178" fontId="3" fillId="0" borderId="0" xfId="2" applyNumberFormat="true" applyFont="true" applyFill="true" applyAlignment="true">
      <alignment horizontal="right" vertical="center"/>
    </xf>
    <xf numFmtId="0" fontId="3" fillId="0" borderId="0" xfId="2" applyFont="true" applyFill="true" applyAlignment="true">
      <alignment horizontal="right" vertical="center"/>
    </xf>
    <xf numFmtId="0" fontId="10" fillId="0" borderId="0" xfId="2" applyFont="true" applyFill="true"/>
    <xf numFmtId="0" fontId="11" fillId="0" borderId="0" xfId="4" applyFont="true" applyFill="true"/>
    <xf numFmtId="0" fontId="12" fillId="0" borderId="0" xfId="4" applyFont="true" applyFill="true"/>
    <xf numFmtId="0" fontId="11" fillId="0" borderId="0" xfId="2" applyFont="true" applyFill="true"/>
    <xf numFmtId="0" fontId="12" fillId="0" borderId="0" xfId="2" applyFont="true" applyFill="true"/>
    <xf numFmtId="0" fontId="1" fillId="0" borderId="0" xfId="4" applyFont="true" applyFill="true"/>
    <xf numFmtId="0" fontId="13" fillId="0" borderId="0" xfId="4" applyFont="true" applyFill="true"/>
    <xf numFmtId="0" fontId="2" fillId="0" borderId="0" xfId="4" applyFont="true" applyFill="true"/>
    <xf numFmtId="0" fontId="2" fillId="0" borderId="0" xfId="4" applyFont="true" applyFill="true" applyAlignment="true">
      <alignment vertical="center"/>
    </xf>
    <xf numFmtId="0" fontId="3" fillId="0" borderId="0" xfId="4" applyFont="true" applyFill="true"/>
    <xf numFmtId="3" fontId="12" fillId="0" borderId="0" xfId="4" applyNumberFormat="true" applyFont="true" applyFill="true" applyBorder="true" applyAlignment="true">
      <alignment horizontal="center" vertical="center"/>
    </xf>
    <xf numFmtId="3" fontId="6" fillId="0" borderId="6" xfId="4" applyNumberFormat="true" applyFont="true" applyFill="true" applyBorder="true" applyAlignment="true">
      <alignment horizontal="left" vertical="center" wrapText="true"/>
    </xf>
    <xf numFmtId="176" fontId="6" fillId="0" borderId="1" xfId="2" applyNumberFormat="true" applyFont="true" applyFill="true" applyBorder="true" applyAlignment="true">
      <alignment horizontal="right" vertical="center"/>
    </xf>
    <xf numFmtId="49" fontId="5" fillId="0" borderId="1" xfId="6" applyNumberFormat="true" applyFont="true" applyFill="true" applyBorder="true" applyAlignment="true" applyProtection="true">
      <alignment horizontal="left" vertical="center"/>
    </xf>
    <xf numFmtId="176" fontId="5" fillId="0" borderId="1" xfId="2" applyNumberFormat="true" applyFont="true" applyFill="true" applyBorder="true" applyAlignment="true">
      <alignment horizontal="right" vertical="center"/>
    </xf>
    <xf numFmtId="3" fontId="5" fillId="0" borderId="6" xfId="4" applyNumberFormat="true" applyFont="true" applyFill="true" applyBorder="true" applyAlignment="true">
      <alignment horizontal="left" vertical="center" wrapText="true" indent="1"/>
    </xf>
    <xf numFmtId="3" fontId="5" fillId="0" borderId="6" xfId="1" applyNumberFormat="true" applyFont="true" applyFill="true" applyBorder="true" applyAlignment="true" applyProtection="true">
      <alignment vertical="center"/>
    </xf>
    <xf numFmtId="3" fontId="5" fillId="0" borderId="6" xfId="1" applyNumberFormat="true" applyFont="true" applyFill="true" applyBorder="true" applyAlignment="true" applyProtection="true">
      <alignment horizontal="left" vertical="center" indent="1"/>
    </xf>
    <xf numFmtId="0" fontId="6" fillId="0" borderId="1" xfId="4" applyFont="true" applyFill="true" applyBorder="true" applyAlignment="true">
      <alignment horizontal="center" vertical="center" wrapText="true"/>
    </xf>
    <xf numFmtId="0" fontId="3" fillId="0" borderId="0" xfId="2" applyFont="true" applyFill="true" applyAlignment="true">
      <alignment horizontal="right" vertical="center" wrapText="true"/>
    </xf>
    <xf numFmtId="0" fontId="10" fillId="0" borderId="0" xfId="4" applyFont="true" applyFill="true"/>
    <xf numFmtId="0" fontId="10" fillId="0" borderId="0" xfId="4" applyFont="true" applyFill="true" applyAlignment="true">
      <alignment vertical="center"/>
    </xf>
    <xf numFmtId="0" fontId="2" fillId="0" borderId="0" xfId="2" applyFont="true" applyFill="true" applyBorder="true"/>
    <xf numFmtId="0" fontId="3" fillId="0" borderId="0" xfId="2" applyFont="true" applyFill="true" applyBorder="true"/>
    <xf numFmtId="0" fontId="6" fillId="0" borderId="1" xfId="2" applyFont="true" applyFill="true" applyBorder="true" applyAlignment="true" applyProtection="true">
      <alignment horizontal="left" vertical="center"/>
      <protection locked="false"/>
    </xf>
    <xf numFmtId="177" fontId="6" fillId="0" borderId="1" xfId="2" applyNumberFormat="true" applyFont="true" applyFill="true" applyBorder="true" applyAlignment="true">
      <alignment horizontal="right" vertical="center"/>
    </xf>
    <xf numFmtId="0" fontId="5" fillId="0" borderId="1" xfId="2" applyFont="true" applyFill="true" applyBorder="true" applyAlignment="true" applyProtection="true">
      <alignment horizontal="left" vertical="center"/>
      <protection locked="false"/>
    </xf>
    <xf numFmtId="177" fontId="5" fillId="0" borderId="1" xfId="2" applyNumberFormat="true" applyFont="true" applyFill="true" applyBorder="true" applyAlignment="true">
      <alignment horizontal="right" vertical="center"/>
    </xf>
    <xf numFmtId="176" fontId="6" fillId="0" borderId="1" xfId="0" applyNumberFormat="true" applyFont="true" applyFill="true" applyBorder="true" applyAlignment="true">
      <alignment vertical="center"/>
    </xf>
    <xf numFmtId="0" fontId="6" fillId="0" borderId="1" xfId="2" applyFont="true" applyFill="true" applyBorder="true" applyAlignment="true" applyProtection="true">
      <alignment horizontal="center" vertical="center"/>
      <protection locked="false"/>
    </xf>
    <xf numFmtId="176" fontId="5" fillId="0" borderId="1" xfId="0" applyNumberFormat="true" applyFont="true" applyFill="true" applyBorder="true" applyAlignment="true">
      <alignment vertical="center"/>
    </xf>
    <xf numFmtId="177" fontId="5" fillId="0" borderId="1" xfId="14" applyNumberFormat="true" applyFont="true" applyFill="true" applyBorder="true" applyAlignment="true">
      <alignment horizontal="right" vertical="center"/>
    </xf>
    <xf numFmtId="177" fontId="6" fillId="0" borderId="1" xfId="14" applyNumberFormat="true" applyFont="true" applyFill="true" applyBorder="true" applyAlignment="true">
      <alignment horizontal="right" vertical="center"/>
    </xf>
    <xf numFmtId="10" fontId="5" fillId="0" borderId="1" xfId="14" applyNumberFormat="true" applyFont="true" applyFill="true" applyBorder="true" applyAlignment="true">
      <alignment horizontal="right" vertical="center"/>
    </xf>
    <xf numFmtId="0" fontId="3" fillId="0" borderId="0" xfId="2" applyFont="true" applyFill="true" applyBorder="true" applyAlignment="true">
      <alignment vertical="center"/>
    </xf>
    <xf numFmtId="0" fontId="14" fillId="0" borderId="0" xfId="2" applyFont="true" applyFill="true" applyBorder="true" applyAlignment="true">
      <alignment horizontal="center" vertical="center"/>
    </xf>
    <xf numFmtId="0" fontId="3" fillId="0" borderId="0" xfId="2" applyFont="true" applyFill="true" applyBorder="true" applyAlignment="true">
      <alignment horizontal="right"/>
    </xf>
    <xf numFmtId="0" fontId="15" fillId="0" borderId="0" xfId="2" applyFont="true" applyFill="true" applyBorder="true" applyAlignment="true">
      <alignment horizontal="left" vertical="center" wrapText="true"/>
    </xf>
    <xf numFmtId="0" fontId="16" fillId="0" borderId="0" xfId="2" applyFont="true" applyFill="true" applyBorder="true" applyAlignment="true">
      <alignment horizontal="left" vertical="center" wrapText="true"/>
    </xf>
    <xf numFmtId="0" fontId="1" fillId="0" borderId="0" xfId="53" applyFont="true" applyFill="true"/>
    <xf numFmtId="0" fontId="3" fillId="0" borderId="0" xfId="53" applyFont="true" applyFill="true"/>
    <xf numFmtId="0" fontId="2" fillId="0" borderId="0" xfId="53" applyFont="true" applyFill="true"/>
    <xf numFmtId="0" fontId="3" fillId="0" borderId="0" xfId="53" applyFill="true"/>
    <xf numFmtId="0" fontId="1" fillId="0" borderId="0" xfId="53" applyFont="true" applyFill="true" applyAlignment="true">
      <alignment horizontal="center" vertical="center"/>
    </xf>
    <xf numFmtId="0" fontId="5" fillId="0" borderId="8" xfId="53" applyFont="true" applyFill="true" applyBorder="true" applyAlignment="true">
      <alignment horizontal="center" vertical="center" wrapText="true"/>
    </xf>
    <xf numFmtId="0" fontId="5" fillId="0" borderId="10" xfId="53" applyFont="true" applyFill="true" applyBorder="true" applyAlignment="true">
      <alignment horizontal="center" vertical="center" wrapText="true"/>
    </xf>
    <xf numFmtId="0" fontId="6" fillId="0" borderId="1" xfId="53" applyFont="true" applyFill="true" applyBorder="true" applyAlignment="true">
      <alignment vertical="center"/>
    </xf>
    <xf numFmtId="3" fontId="6" fillId="0" borderId="1" xfId="53" applyNumberFormat="true" applyFont="true" applyFill="true" applyBorder="true" applyAlignment="true">
      <alignment horizontal="right" vertical="center"/>
    </xf>
    <xf numFmtId="177" fontId="6" fillId="0" borderId="1" xfId="53" applyNumberFormat="true" applyFont="true" applyFill="true" applyBorder="true" applyAlignment="true">
      <alignment horizontal="right" vertical="center"/>
    </xf>
    <xf numFmtId="176" fontId="6" fillId="0" borderId="1" xfId="53" applyNumberFormat="true" applyFont="true" applyFill="true" applyBorder="true" applyAlignment="true">
      <alignment horizontal="right" vertical="center"/>
    </xf>
    <xf numFmtId="0" fontId="6" fillId="0" borderId="1" xfId="53" applyFont="true" applyFill="true" applyBorder="true" applyAlignment="true" applyProtection="true">
      <alignment vertical="center" shrinkToFit="true"/>
      <protection locked="false"/>
    </xf>
    <xf numFmtId="3" fontId="6" fillId="0" borderId="1" xfId="53" applyNumberFormat="true" applyFont="true" applyFill="true" applyBorder="true" applyAlignment="true" applyProtection="true">
      <alignment horizontal="right" vertical="center" shrinkToFit="true"/>
      <protection locked="false"/>
    </xf>
    <xf numFmtId="0" fontId="5" fillId="0" borderId="1" xfId="53" applyFont="true" applyFill="true" applyBorder="true" applyAlignment="true" applyProtection="true">
      <alignment horizontal="left" vertical="center" indent="1" shrinkToFit="true"/>
      <protection locked="false"/>
    </xf>
    <xf numFmtId="3" fontId="5" fillId="0" borderId="1" xfId="53" applyNumberFormat="true" applyFont="true" applyFill="true" applyBorder="true" applyAlignment="true" applyProtection="true">
      <alignment horizontal="right" vertical="center" shrinkToFit="true"/>
      <protection locked="false"/>
    </xf>
    <xf numFmtId="177" fontId="5" fillId="0" borderId="1" xfId="53" applyNumberFormat="true" applyFont="true" applyFill="true" applyBorder="true" applyAlignment="true">
      <alignment horizontal="right" vertical="center"/>
    </xf>
    <xf numFmtId="176" fontId="5" fillId="0" borderId="1" xfId="53" applyNumberFormat="true" applyFont="true" applyFill="true" applyBorder="true" applyAlignment="true" applyProtection="true">
      <alignment horizontal="right" vertical="center"/>
      <protection locked="false"/>
    </xf>
    <xf numFmtId="176" fontId="5" fillId="0" borderId="1" xfId="0" applyNumberFormat="true" applyFont="true" applyFill="true" applyBorder="true" applyAlignment="true" applyProtection="true">
      <alignment horizontal="right" vertical="center"/>
      <protection locked="false"/>
    </xf>
    <xf numFmtId="176" fontId="6" fillId="0" borderId="1" xfId="53" applyNumberFormat="true" applyFont="true" applyFill="true" applyBorder="true" applyAlignment="true" applyProtection="true">
      <alignment horizontal="right" vertical="center"/>
      <protection locked="false"/>
    </xf>
    <xf numFmtId="0" fontId="5" fillId="0" borderId="1" xfId="53" applyFont="true" applyFill="true" applyBorder="true" applyAlignment="true" applyProtection="true">
      <alignment horizontal="left" vertical="center" indent="1"/>
      <protection locked="false"/>
    </xf>
    <xf numFmtId="3" fontId="5" fillId="0" borderId="1" xfId="53" applyNumberFormat="true" applyFont="true" applyFill="true" applyBorder="true" applyAlignment="true">
      <alignment horizontal="right" vertical="center"/>
    </xf>
    <xf numFmtId="176" fontId="5" fillId="0" borderId="1" xfId="53" applyNumberFormat="true" applyFont="true" applyFill="true" applyBorder="true" applyAlignment="true">
      <alignment horizontal="right" vertical="center"/>
    </xf>
    <xf numFmtId="0" fontId="6" fillId="0" borderId="1" xfId="53" applyFont="true" applyFill="true" applyBorder="true" applyAlignment="true">
      <alignment horizontal="center" vertical="center"/>
    </xf>
    <xf numFmtId="0" fontId="5" fillId="0" borderId="1" xfId="53" applyFont="true" applyFill="true" applyBorder="true" applyAlignment="true" applyProtection="true">
      <alignment horizontal="left" vertical="center"/>
      <protection locked="false"/>
    </xf>
    <xf numFmtId="3" fontId="5" fillId="0" borderId="1" xfId="53" applyNumberFormat="true" applyFont="true" applyFill="true" applyBorder="true" applyAlignment="true" applyProtection="true">
      <alignment horizontal="right" vertical="center"/>
      <protection locked="false"/>
    </xf>
    <xf numFmtId="0" fontId="12" fillId="0" borderId="11" xfId="53" applyFont="true" applyFill="true" applyBorder="true" applyAlignment="true">
      <alignment horizontal="left" vertical="center" wrapText="true"/>
    </xf>
    <xf numFmtId="0" fontId="12" fillId="0" borderId="0" xfId="53" applyFont="true" applyFill="true" applyBorder="true" applyAlignment="true" applyProtection="true">
      <alignment horizontal="left" vertical="center" indent="1"/>
      <protection locked="false"/>
    </xf>
    <xf numFmtId="0" fontId="3" fillId="0" borderId="0" xfId="53" applyFont="true" applyFill="true" applyAlignment="true">
      <alignment horizontal="right" vertical="center"/>
    </xf>
  </cellXfs>
  <cellStyles count="55">
    <cellStyle name="常规" xfId="0" builtinId="0"/>
    <cellStyle name="百分比 3" xfId="1"/>
    <cellStyle name="常规 11" xfId="2"/>
    <cellStyle name="常规_全市" xfId="3"/>
    <cellStyle name="常规_M14 2" xfId="4"/>
    <cellStyle name="60% - 强调文字颜色 6" xfId="5" builtinId="52"/>
    <cellStyle name="常规_exceltmp1 2" xfId="6"/>
    <cellStyle name="20% - 强调文字颜色 4" xfId="7" builtinId="42"/>
    <cellStyle name="强调文字颜色 4" xfId="8" builtinId="41"/>
    <cellStyle name="输入" xfId="9" builtinId="20"/>
    <cellStyle name="40% - 强调文字颜色 3" xfId="10" builtinId="39"/>
    <cellStyle name="20% - 强调文字颜色 3" xfId="11" builtinId="38"/>
    <cellStyle name="货币" xfId="12" builtinId="4"/>
    <cellStyle name="强调文字颜色 3" xfId="13" builtinId="37"/>
    <cellStyle name="百分比" xfId="14" builtinId="5"/>
    <cellStyle name="60% - 强调文字颜色 2" xfId="15" builtinId="36"/>
    <cellStyle name="60% - 强调文字颜色 5" xfId="16" builtinId="48"/>
    <cellStyle name="强调文字颜色 2" xfId="17" builtinId="33"/>
    <cellStyle name="60% - 强调文字颜色 1" xfId="18" builtinId="32"/>
    <cellStyle name="60% - 强调文字颜色 4" xfId="19" builtinId="44"/>
    <cellStyle name="计算" xfId="20" builtinId="22"/>
    <cellStyle name="强调文字颜色 1" xfId="21" builtinId="29"/>
    <cellStyle name="适中" xfId="22" builtinId="28"/>
    <cellStyle name="20% - 强调文字颜色 5" xfId="23" builtinId="46"/>
    <cellStyle name="好" xfId="24" builtinId="26"/>
    <cellStyle name="20% - 强调文字颜色 1" xfId="25" builtinId="30"/>
    <cellStyle name="汇总" xfId="26" builtinId="25"/>
    <cellStyle name="差" xfId="27" builtinId="27"/>
    <cellStyle name="检查单元格" xfId="28" builtinId="23"/>
    <cellStyle name="输出" xfId="29" builtinId="21"/>
    <cellStyle name="标题 1" xfId="30" builtinId="16"/>
    <cellStyle name="解释性文本" xfId="31" builtinId="53"/>
    <cellStyle name="20% - 强调文字颜色 2" xfId="32" builtinId="34"/>
    <cellStyle name="标题 4" xfId="33" builtinId="19"/>
    <cellStyle name="货币[0]" xfId="34" builtinId="7"/>
    <cellStyle name="40% - 强调文字颜色 4" xfId="35" builtinId="43"/>
    <cellStyle name="千位分隔" xfId="36" builtinId="3"/>
    <cellStyle name="已访问的超链接" xfId="37" builtinId="9"/>
    <cellStyle name="标题" xfId="38" builtinId="15"/>
    <cellStyle name="40% - 强调文字颜色 2" xfId="39" builtinId="35"/>
    <cellStyle name="警告文本" xfId="40" builtinId="11"/>
    <cellStyle name="60% - 强调文字颜色 3" xfId="41" builtinId="40"/>
    <cellStyle name="注释" xfId="42" builtinId="10"/>
    <cellStyle name="20% - 强调文字颜色 6" xfId="43" builtinId="50"/>
    <cellStyle name="强调文字颜色 5" xfId="44" builtinId="45"/>
    <cellStyle name="40% - 强调文字颜色 6" xfId="45" builtinId="51"/>
    <cellStyle name="超链接" xfId="46" builtinId="8"/>
    <cellStyle name="千位分隔[0]" xfId="47" builtinId="6"/>
    <cellStyle name="标题 2" xfId="48" builtinId="17"/>
    <cellStyle name="40% - 强调文字颜色 5" xfId="49" builtinId="47"/>
    <cellStyle name="标题 3" xfId="50" builtinId="18"/>
    <cellStyle name="强调文字颜色 6" xfId="51" builtinId="49"/>
    <cellStyle name="40% - 强调文字颜色 1" xfId="52" builtinId="31"/>
    <cellStyle name="常规 3" xfId="53"/>
    <cellStyle name="链接单元格" xfId="54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true"/>
  </sheetPr>
  <dimension ref="A1:H57"/>
  <sheetViews>
    <sheetView showZeros="0" workbookViewId="0">
      <pane xSplit="1" ySplit="5" topLeftCell="B36" activePane="bottomRight" state="frozen"/>
      <selection/>
      <selection pane="topRight"/>
      <selection pane="bottomLeft"/>
      <selection pane="bottomRight" activeCell="B6" sqref="B6:H55"/>
    </sheetView>
  </sheetViews>
  <sheetFormatPr defaultColWidth="9" defaultRowHeight="15.75" outlineLevelCol="7"/>
  <cols>
    <col min="1" max="1" width="41.625" style="129" customWidth="true"/>
    <col min="2" max="2" width="15.25" style="129" customWidth="true"/>
    <col min="3" max="3" width="16.125" style="127" customWidth="true"/>
    <col min="4" max="4" width="14.875" style="129" customWidth="true"/>
    <col min="5" max="5" width="16" style="129" customWidth="true"/>
    <col min="6" max="6" width="15.625" style="129" customWidth="true"/>
    <col min="7" max="7" width="13.875" style="129" customWidth="true"/>
    <col min="8" max="8" width="13.625" style="129" customWidth="true"/>
    <col min="9" max="16384" width="9" style="129"/>
  </cols>
  <sheetData>
    <row r="1" s="8" customFormat="true" ht="30" customHeight="true" spans="1:1">
      <c r="A1" s="8" t="s">
        <v>0</v>
      </c>
    </row>
    <row r="2" s="126" customFormat="true" ht="45" customHeight="true" spans="1:8">
      <c r="A2" s="130" t="s">
        <v>1</v>
      </c>
      <c r="B2" s="130"/>
      <c r="C2" s="130"/>
      <c r="D2" s="130"/>
      <c r="E2" s="130"/>
      <c r="F2" s="130"/>
      <c r="G2" s="130"/>
      <c r="H2" s="130"/>
    </row>
    <row r="3" s="127" customFormat="true" ht="30" customHeight="true" spans="8:8">
      <c r="H3" s="153" t="s">
        <v>2</v>
      </c>
    </row>
    <row r="4" ht="30" customHeight="true" spans="1:8">
      <c r="A4" s="131" t="s">
        <v>3</v>
      </c>
      <c r="B4" s="15" t="s">
        <v>4</v>
      </c>
      <c r="C4" s="15"/>
      <c r="D4" s="30" t="s">
        <v>5</v>
      </c>
      <c r="E4" s="45"/>
      <c r="F4" s="46"/>
      <c r="G4" s="30" t="s">
        <v>6</v>
      </c>
      <c r="H4" s="46"/>
    </row>
    <row r="5" ht="57" customHeight="true" spans="1:8">
      <c r="A5" s="132"/>
      <c r="B5" s="46" t="s">
        <v>7</v>
      </c>
      <c r="C5" s="15" t="s">
        <v>8</v>
      </c>
      <c r="D5" s="15" t="s">
        <v>9</v>
      </c>
      <c r="E5" s="15" t="s">
        <v>10</v>
      </c>
      <c r="F5" s="30" t="s">
        <v>11</v>
      </c>
      <c r="G5" s="15" t="s">
        <v>12</v>
      </c>
      <c r="H5" s="15" t="s">
        <v>8</v>
      </c>
    </row>
    <row r="6" s="128" customFormat="true" ht="30" customHeight="true" spans="1:8">
      <c r="A6" s="133" t="s">
        <v>13</v>
      </c>
      <c r="B6" s="134">
        <v>281560</v>
      </c>
      <c r="C6" s="135">
        <v>0.220332518506961</v>
      </c>
      <c r="D6" s="136">
        <v>171450</v>
      </c>
      <c r="E6" s="135">
        <v>0.608928825117204</v>
      </c>
      <c r="F6" s="136">
        <v>118708</v>
      </c>
      <c r="G6" s="136">
        <v>52742</v>
      </c>
      <c r="H6" s="119">
        <v>0.444300299895542</v>
      </c>
    </row>
    <row r="7" s="128" customFormat="true" ht="30" customHeight="true" spans="1:8">
      <c r="A7" s="137" t="s">
        <v>14</v>
      </c>
      <c r="B7" s="138">
        <v>244740</v>
      </c>
      <c r="C7" s="135">
        <v>0.288390065172301</v>
      </c>
      <c r="D7" s="136">
        <v>148292</v>
      </c>
      <c r="E7" s="135">
        <v>0.605916482798071</v>
      </c>
      <c r="F7" s="136">
        <v>107770</v>
      </c>
      <c r="G7" s="136">
        <v>40522</v>
      </c>
      <c r="H7" s="119">
        <v>0.376004453929665</v>
      </c>
    </row>
    <row r="8" ht="30" customHeight="true" spans="1:8">
      <c r="A8" s="139" t="s">
        <v>15</v>
      </c>
      <c r="B8" s="140">
        <v>79900</v>
      </c>
      <c r="C8" s="141">
        <v>0.656645241550902</v>
      </c>
      <c r="D8" s="142">
        <v>39277</v>
      </c>
      <c r="E8" s="141">
        <v>0.491576971214017</v>
      </c>
      <c r="F8" s="142">
        <v>38543</v>
      </c>
      <c r="G8" s="147">
        <v>734</v>
      </c>
      <c r="H8" s="118">
        <v>0.0190436655164362</v>
      </c>
    </row>
    <row r="9" ht="30" customHeight="true" spans="1:8">
      <c r="A9" s="139" t="s">
        <v>16</v>
      </c>
      <c r="B9" s="140">
        <v>76900</v>
      </c>
      <c r="C9" s="141">
        <v>0.372699523393013</v>
      </c>
      <c r="D9" s="142">
        <v>29894</v>
      </c>
      <c r="E9" s="141">
        <v>0.388738621586476</v>
      </c>
      <c r="F9" s="142">
        <v>25977</v>
      </c>
      <c r="G9" s="147">
        <v>3917</v>
      </c>
      <c r="H9" s="118">
        <v>0.150787234861608</v>
      </c>
    </row>
    <row r="10" ht="30" customHeight="true" spans="1:8">
      <c r="A10" s="139" t="s">
        <v>17</v>
      </c>
      <c r="B10" s="140">
        <v>3000</v>
      </c>
      <c r="C10" s="141">
        <v>-0.886363636363636</v>
      </c>
      <c r="D10" s="142">
        <v>12000</v>
      </c>
      <c r="E10" s="141">
        <v>4</v>
      </c>
      <c r="F10" s="142">
        <v>26400</v>
      </c>
      <c r="G10" s="147">
        <v>-14400</v>
      </c>
      <c r="H10" s="118">
        <v>-0.545454545454545</v>
      </c>
    </row>
    <row r="11" ht="30" customHeight="true" spans="1:8">
      <c r="A11" s="139" t="s">
        <v>18</v>
      </c>
      <c r="B11" s="140">
        <v>0</v>
      </c>
      <c r="C11" s="141">
        <v>-1</v>
      </c>
      <c r="D11" s="142">
        <v>-2617</v>
      </c>
      <c r="E11" s="141"/>
      <c r="F11" s="142">
        <v>-13834</v>
      </c>
      <c r="G11" s="147">
        <v>11217</v>
      </c>
      <c r="H11" s="118">
        <v>-0.810828393812346</v>
      </c>
    </row>
    <row r="12" ht="30" customHeight="true" spans="1:8">
      <c r="A12" s="139" t="s">
        <v>19</v>
      </c>
      <c r="B12" s="140">
        <v>25900</v>
      </c>
      <c r="C12" s="141">
        <v>-0.133518450369676</v>
      </c>
      <c r="D12" s="142">
        <v>19095</v>
      </c>
      <c r="E12" s="141">
        <v>0.737258687258687</v>
      </c>
      <c r="F12" s="142">
        <v>16233</v>
      </c>
      <c r="G12" s="147">
        <v>2862</v>
      </c>
      <c r="H12" s="118">
        <v>0.176307521715025</v>
      </c>
    </row>
    <row r="13" ht="30" customHeight="true" spans="1:8">
      <c r="A13" s="139" t="s">
        <v>20</v>
      </c>
      <c r="B13" s="140">
        <v>5760</v>
      </c>
      <c r="C13" s="141">
        <v>-0.052319842053307</v>
      </c>
      <c r="D13" s="142">
        <v>4141</v>
      </c>
      <c r="E13" s="141">
        <v>0.718923611111111</v>
      </c>
      <c r="F13" s="142">
        <v>2806</v>
      </c>
      <c r="G13" s="147">
        <v>1335</v>
      </c>
      <c r="H13" s="118">
        <v>0.475766215253029</v>
      </c>
    </row>
    <row r="14" s="127" customFormat="true" ht="30" customHeight="true" spans="1:8">
      <c r="A14" s="139" t="s">
        <v>21</v>
      </c>
      <c r="B14" s="140">
        <v>200</v>
      </c>
      <c r="C14" s="141">
        <v>15.6666666666667</v>
      </c>
      <c r="D14" s="142">
        <v>8</v>
      </c>
      <c r="E14" s="141">
        <v>0.04</v>
      </c>
      <c r="F14" s="142">
        <v>6</v>
      </c>
      <c r="G14" s="147">
        <v>2</v>
      </c>
      <c r="H14" s="118">
        <v>0.333333333333333</v>
      </c>
    </row>
    <row r="15" ht="30" customHeight="true" spans="1:8">
      <c r="A15" s="139" t="s">
        <v>22</v>
      </c>
      <c r="B15" s="140">
        <v>20000</v>
      </c>
      <c r="C15" s="141">
        <v>0.107113202324938</v>
      </c>
      <c r="D15" s="142">
        <v>9842</v>
      </c>
      <c r="E15" s="141">
        <v>0.4921</v>
      </c>
      <c r="F15" s="142">
        <v>8567</v>
      </c>
      <c r="G15" s="147">
        <v>1275</v>
      </c>
      <c r="H15" s="118">
        <v>0.148826893895179</v>
      </c>
    </row>
    <row r="16" ht="30" customHeight="true" spans="1:8">
      <c r="A16" s="139" t="s">
        <v>23</v>
      </c>
      <c r="B16" s="140">
        <v>13600</v>
      </c>
      <c r="C16" s="141">
        <v>-0.153175591531756</v>
      </c>
      <c r="D16" s="142">
        <v>5836</v>
      </c>
      <c r="E16" s="141">
        <v>0.429117647058824</v>
      </c>
      <c r="F16" s="142">
        <v>5889</v>
      </c>
      <c r="G16" s="147">
        <v>-53</v>
      </c>
      <c r="H16" s="118">
        <v>-0.00899983019188317</v>
      </c>
    </row>
    <row r="17" ht="30" customHeight="true" spans="1:8">
      <c r="A17" s="139" t="s">
        <v>24</v>
      </c>
      <c r="B17" s="140">
        <v>4560</v>
      </c>
      <c r="C17" s="141">
        <v>-0.254048748568624</v>
      </c>
      <c r="D17" s="142">
        <v>3679</v>
      </c>
      <c r="E17" s="141">
        <v>0.806798245614035</v>
      </c>
      <c r="F17" s="142">
        <v>3317</v>
      </c>
      <c r="G17" s="147">
        <v>362</v>
      </c>
      <c r="H17" s="118">
        <v>0.109134760325595</v>
      </c>
    </row>
    <row r="18" ht="30" customHeight="true" spans="1:8">
      <c r="A18" s="139" t="s">
        <v>25</v>
      </c>
      <c r="B18" s="140">
        <v>3200</v>
      </c>
      <c r="C18" s="141">
        <v>-0.231877100336054</v>
      </c>
      <c r="D18" s="142">
        <v>807</v>
      </c>
      <c r="E18" s="141">
        <v>0.2521875</v>
      </c>
      <c r="F18" s="142">
        <v>892</v>
      </c>
      <c r="G18" s="147">
        <v>-85</v>
      </c>
      <c r="H18" s="118">
        <v>-0.0952914798206278</v>
      </c>
    </row>
    <row r="19" ht="30" customHeight="true" spans="1:8">
      <c r="A19" s="139" t="s">
        <v>26</v>
      </c>
      <c r="B19" s="140">
        <v>22000</v>
      </c>
      <c r="C19" s="141">
        <v>-0.011413678439831</v>
      </c>
      <c r="D19" s="142">
        <v>19282</v>
      </c>
      <c r="E19" s="141">
        <v>0.876454545454545</v>
      </c>
      <c r="F19" s="142">
        <v>12475</v>
      </c>
      <c r="G19" s="147">
        <v>6807</v>
      </c>
      <c r="H19" s="118">
        <v>0.54565130260521</v>
      </c>
    </row>
    <row r="20" ht="30" customHeight="true" spans="1:8">
      <c r="A20" s="139" t="s">
        <v>27</v>
      </c>
      <c r="B20" s="140">
        <v>8100</v>
      </c>
      <c r="C20" s="141">
        <v>0.107313738892686</v>
      </c>
      <c r="D20" s="142">
        <v>9394</v>
      </c>
      <c r="E20" s="141">
        <v>1.15975308641975</v>
      </c>
      <c r="F20" s="142">
        <v>3181</v>
      </c>
      <c r="G20" s="147">
        <v>6213</v>
      </c>
      <c r="H20" s="118">
        <v>1.95315938384156</v>
      </c>
    </row>
    <row r="21" ht="30" customHeight="true" spans="1:8">
      <c r="A21" s="139" t="s">
        <v>28</v>
      </c>
      <c r="B21" s="140">
        <v>61200</v>
      </c>
      <c r="C21" s="141">
        <v>0.946998377501352</v>
      </c>
      <c r="D21" s="142">
        <v>36769</v>
      </c>
      <c r="E21" s="141">
        <v>0.600800653594771</v>
      </c>
      <c r="F21" s="142">
        <v>15683</v>
      </c>
      <c r="G21" s="147">
        <v>21086</v>
      </c>
      <c r="H21" s="118">
        <v>1.34451316712364</v>
      </c>
    </row>
    <row r="22" ht="30" customHeight="true" spans="1:8">
      <c r="A22" s="139" t="s">
        <v>29</v>
      </c>
      <c r="B22" s="140">
        <v>320</v>
      </c>
      <c r="C22" s="141">
        <v>0.0738255033557047</v>
      </c>
      <c r="D22" s="142">
        <v>150</v>
      </c>
      <c r="E22" s="141">
        <v>0.46875</v>
      </c>
      <c r="F22" s="142">
        <v>153</v>
      </c>
      <c r="G22" s="147">
        <v>-3</v>
      </c>
      <c r="H22" s="118">
        <v>-0.0196078431372549</v>
      </c>
    </row>
    <row r="23" ht="30" customHeight="true" spans="1:8">
      <c r="A23" s="139" t="s">
        <v>30</v>
      </c>
      <c r="B23" s="143"/>
      <c r="C23" s="141">
        <v>-1</v>
      </c>
      <c r="D23" s="142">
        <v>12</v>
      </c>
      <c r="E23" s="141"/>
      <c r="F23" s="142">
        <v>25</v>
      </c>
      <c r="G23" s="147">
        <v>-13</v>
      </c>
      <c r="H23" s="118">
        <v>-0.52</v>
      </c>
    </row>
    <row r="24" s="128" customFormat="true" ht="30" customHeight="true" spans="1:8">
      <c r="A24" s="137" t="s">
        <v>31</v>
      </c>
      <c r="B24" s="138">
        <v>36820</v>
      </c>
      <c r="C24" s="135">
        <v>-0.096796349899426</v>
      </c>
      <c r="D24" s="144">
        <v>23158</v>
      </c>
      <c r="E24" s="135">
        <v>0.628951656708311</v>
      </c>
      <c r="F24" s="144">
        <v>10938</v>
      </c>
      <c r="G24" s="136">
        <v>12220</v>
      </c>
      <c r="H24" s="119">
        <v>1.11720607057963</v>
      </c>
    </row>
    <row r="25" ht="30" customHeight="true" spans="1:8">
      <c r="A25" s="139" t="s">
        <v>32</v>
      </c>
      <c r="B25" s="140">
        <v>2315</v>
      </c>
      <c r="C25" s="141">
        <v>-0.845222972521227</v>
      </c>
      <c r="D25" s="142">
        <v>49</v>
      </c>
      <c r="E25" s="141">
        <v>0.0211663066954644</v>
      </c>
      <c r="F25" s="142">
        <v>2569</v>
      </c>
      <c r="G25" s="147">
        <v>-2520</v>
      </c>
      <c r="H25" s="118">
        <v>-0.980926430517711</v>
      </c>
    </row>
    <row r="26" ht="30" customHeight="true" spans="1:8">
      <c r="A26" s="139" t="s">
        <v>33</v>
      </c>
      <c r="B26" s="140"/>
      <c r="C26" s="141"/>
      <c r="D26" s="142"/>
      <c r="E26" s="141"/>
      <c r="F26" s="142"/>
      <c r="G26" s="147">
        <v>0</v>
      </c>
      <c r="H26" s="118"/>
    </row>
    <row r="27" ht="30" customHeight="true" spans="1:8">
      <c r="A27" s="139" t="s">
        <v>34</v>
      </c>
      <c r="B27" s="140"/>
      <c r="C27" s="141"/>
      <c r="D27" s="142"/>
      <c r="E27" s="141"/>
      <c r="F27" s="142"/>
      <c r="G27" s="147">
        <v>0</v>
      </c>
      <c r="H27" s="118"/>
    </row>
    <row r="28" ht="30" customHeight="true" spans="1:8">
      <c r="A28" s="139" t="s">
        <v>35</v>
      </c>
      <c r="B28" s="140">
        <v>15</v>
      </c>
      <c r="C28" s="141">
        <v>0</v>
      </c>
      <c r="D28" s="142">
        <v>14</v>
      </c>
      <c r="E28" s="141">
        <v>0.933333333333333</v>
      </c>
      <c r="F28" s="142">
        <v>4</v>
      </c>
      <c r="G28" s="147">
        <v>10</v>
      </c>
      <c r="H28" s="118">
        <v>2.5</v>
      </c>
    </row>
    <row r="29" ht="30" customHeight="true" spans="1:8">
      <c r="A29" s="139" t="s">
        <v>36</v>
      </c>
      <c r="B29" s="140">
        <v>2300</v>
      </c>
      <c r="C29" s="141">
        <v>0.00612423447069116</v>
      </c>
      <c r="D29" s="142">
        <v>35</v>
      </c>
      <c r="E29" s="141">
        <v>0.0152173913043478</v>
      </c>
      <c r="F29" s="142">
        <v>35</v>
      </c>
      <c r="G29" s="147">
        <v>0</v>
      </c>
      <c r="H29" s="118">
        <v>0</v>
      </c>
    </row>
    <row r="30" s="128" customFormat="true" ht="30" customHeight="true" spans="1:8">
      <c r="A30" s="139" t="s">
        <v>37</v>
      </c>
      <c r="B30" s="140"/>
      <c r="C30" s="141"/>
      <c r="D30" s="142">
        <v>0</v>
      </c>
      <c r="E30" s="141"/>
      <c r="F30" s="142">
        <v>1476</v>
      </c>
      <c r="G30" s="147">
        <v>-1476</v>
      </c>
      <c r="H30" s="118">
        <v>-1</v>
      </c>
    </row>
    <row r="31" ht="30" customHeight="true" spans="1:8">
      <c r="A31" s="139" t="s">
        <v>38</v>
      </c>
      <c r="B31" s="140"/>
      <c r="C31" s="141"/>
      <c r="D31" s="142">
        <v>0</v>
      </c>
      <c r="E31" s="141"/>
      <c r="F31" s="142">
        <v>1054</v>
      </c>
      <c r="G31" s="147">
        <v>-1054</v>
      </c>
      <c r="H31" s="118">
        <v>-1</v>
      </c>
    </row>
    <row r="32" ht="30" customHeight="true" spans="1:8">
      <c r="A32" s="139" t="s">
        <v>39</v>
      </c>
      <c r="B32" s="140"/>
      <c r="C32" s="141"/>
      <c r="D32" s="142"/>
      <c r="E32" s="141"/>
      <c r="F32" s="142">
        <v>0</v>
      </c>
      <c r="G32" s="147">
        <v>0</v>
      </c>
      <c r="H32" s="118"/>
    </row>
    <row r="33" ht="30" customHeight="true" spans="1:8">
      <c r="A33" s="139" t="s">
        <v>40</v>
      </c>
      <c r="B33" s="140"/>
      <c r="C33" s="141"/>
      <c r="D33" s="142"/>
      <c r="E33" s="141"/>
      <c r="F33" s="142">
        <v>0</v>
      </c>
      <c r="G33" s="147">
        <v>0</v>
      </c>
      <c r="H33" s="118"/>
    </row>
    <row r="34" ht="30" customHeight="true" spans="1:8">
      <c r="A34" s="139" t="s">
        <v>41</v>
      </c>
      <c r="B34" s="140">
        <v>8500</v>
      </c>
      <c r="C34" s="141">
        <v>-0.0113979995347755</v>
      </c>
      <c r="D34" s="142">
        <v>3796</v>
      </c>
      <c r="E34" s="141">
        <v>0.446588235294118</v>
      </c>
      <c r="F34" s="142">
        <v>3392</v>
      </c>
      <c r="G34" s="147">
        <v>404</v>
      </c>
      <c r="H34" s="118">
        <v>0.119103773584906</v>
      </c>
    </row>
    <row r="35" ht="30" customHeight="true" spans="1:8">
      <c r="A35" s="139" t="s">
        <v>42</v>
      </c>
      <c r="B35" s="140">
        <v>3000</v>
      </c>
      <c r="C35" s="141">
        <v>-0.0451941438574157</v>
      </c>
      <c r="D35" s="142">
        <v>1064</v>
      </c>
      <c r="E35" s="141">
        <v>0.354666666666667</v>
      </c>
      <c r="F35" s="142">
        <v>971</v>
      </c>
      <c r="G35" s="147">
        <v>93</v>
      </c>
      <c r="H35" s="118">
        <v>0.0957775489186406</v>
      </c>
    </row>
    <row r="36" ht="30" customHeight="true" spans="1:8">
      <c r="A36" s="139" t="s">
        <v>43</v>
      </c>
      <c r="B36" s="140">
        <v>1850</v>
      </c>
      <c r="C36" s="141">
        <v>-0.138332557056358</v>
      </c>
      <c r="D36" s="142">
        <v>660</v>
      </c>
      <c r="E36" s="141">
        <v>0.356756756756757</v>
      </c>
      <c r="F36" s="142">
        <v>930</v>
      </c>
      <c r="G36" s="147">
        <v>-270</v>
      </c>
      <c r="H36" s="118">
        <v>-0.290322580645161</v>
      </c>
    </row>
    <row r="37" ht="30" customHeight="true" spans="1:8">
      <c r="A37" s="139" t="s">
        <v>44</v>
      </c>
      <c r="B37" s="140">
        <v>23315</v>
      </c>
      <c r="C37" s="141">
        <v>0.668455703449263</v>
      </c>
      <c r="D37" s="142">
        <v>18508</v>
      </c>
      <c r="E37" s="141">
        <v>0.793823718636071</v>
      </c>
      <c r="F37" s="142">
        <v>3893</v>
      </c>
      <c r="G37" s="147">
        <v>14615</v>
      </c>
      <c r="H37" s="118">
        <v>3.75417415874647</v>
      </c>
    </row>
    <row r="38" ht="30" customHeight="true" spans="1:8">
      <c r="A38" s="139" t="s">
        <v>45</v>
      </c>
      <c r="B38" s="140">
        <v>0</v>
      </c>
      <c r="C38" s="141">
        <v>-1</v>
      </c>
      <c r="D38" s="142">
        <v>0</v>
      </c>
      <c r="E38" s="141"/>
      <c r="F38" s="142">
        <v>9</v>
      </c>
      <c r="G38" s="147">
        <v>-9</v>
      </c>
      <c r="H38" s="118">
        <v>-1</v>
      </c>
    </row>
    <row r="39" ht="30" customHeight="true" spans="1:8">
      <c r="A39" s="139" t="s">
        <v>46</v>
      </c>
      <c r="B39" s="140">
        <v>240</v>
      </c>
      <c r="C39" s="141">
        <v>0.0256410256410256</v>
      </c>
      <c r="D39" s="142">
        <v>88</v>
      </c>
      <c r="E39" s="141">
        <v>0.366666666666667</v>
      </c>
      <c r="F39" s="142">
        <v>119</v>
      </c>
      <c r="G39" s="147">
        <v>-31</v>
      </c>
      <c r="H39" s="118"/>
    </row>
    <row r="40" ht="30" customHeight="true" spans="1:8">
      <c r="A40" s="139" t="s">
        <v>47</v>
      </c>
      <c r="B40" s="140">
        <v>600</v>
      </c>
      <c r="C40" s="141">
        <v>-0.291617473435655</v>
      </c>
      <c r="D40" s="142">
        <v>57</v>
      </c>
      <c r="E40" s="141">
        <v>0.095</v>
      </c>
      <c r="F40" s="142">
        <v>26</v>
      </c>
      <c r="G40" s="147">
        <v>31</v>
      </c>
      <c r="H40" s="118">
        <v>1.19230769230769</v>
      </c>
    </row>
    <row r="41" s="128" customFormat="true" ht="30" customHeight="true" spans="1:8">
      <c r="A41" s="133" t="s">
        <v>48</v>
      </c>
      <c r="B41" s="134">
        <v>141527</v>
      </c>
      <c r="C41" s="135">
        <v>-0.431083829783813</v>
      </c>
      <c r="D41" s="134">
        <v>135129</v>
      </c>
      <c r="E41" s="135">
        <v>0.95479307835254</v>
      </c>
      <c r="F41" s="136">
        <v>197473</v>
      </c>
      <c r="G41" s="136">
        <v>-62344</v>
      </c>
      <c r="H41" s="119">
        <v>-0.315708983000208</v>
      </c>
    </row>
    <row r="42" ht="30" customHeight="true" spans="1:8">
      <c r="A42" s="139" t="s">
        <v>49</v>
      </c>
      <c r="B42" s="140">
        <v>28832</v>
      </c>
      <c r="C42" s="141">
        <v>0</v>
      </c>
      <c r="D42" s="142">
        <v>8484</v>
      </c>
      <c r="E42" s="141">
        <v>0.294256381798002</v>
      </c>
      <c r="F42" s="142">
        <v>28832</v>
      </c>
      <c r="G42" s="147">
        <v>-20348</v>
      </c>
      <c r="H42" s="118">
        <v>-0.705743618201998</v>
      </c>
    </row>
    <row r="43" ht="30" customHeight="true" spans="1:8">
      <c r="A43" s="139" t="s">
        <v>50</v>
      </c>
      <c r="B43" s="140">
        <v>89194</v>
      </c>
      <c r="C43" s="141">
        <v>-0.278301466959034</v>
      </c>
      <c r="D43" s="142">
        <v>22405</v>
      </c>
      <c r="E43" s="141">
        <v>0.251194026504025</v>
      </c>
      <c r="F43" s="142">
        <v>57714</v>
      </c>
      <c r="G43" s="147">
        <v>-35309</v>
      </c>
      <c r="H43" s="118">
        <v>-0.611792632636795</v>
      </c>
    </row>
    <row r="44" ht="30" customHeight="true" spans="1:8">
      <c r="A44" s="139" t="s">
        <v>51</v>
      </c>
      <c r="B44" s="140">
        <v>23501</v>
      </c>
      <c r="C44" s="141">
        <v>-0.756074523846593</v>
      </c>
      <c r="D44" s="142">
        <v>104240</v>
      </c>
      <c r="E44" s="141">
        <v>4.43555593379005</v>
      </c>
      <c r="F44" s="142">
        <v>110927</v>
      </c>
      <c r="G44" s="147">
        <v>-6687</v>
      </c>
      <c r="H44" s="118">
        <v>-0.0602828887466532</v>
      </c>
    </row>
    <row r="45" s="128" customFormat="true" ht="30" customHeight="true" spans="1:8">
      <c r="A45" s="133" t="s">
        <v>52</v>
      </c>
      <c r="B45" s="138">
        <v>0</v>
      </c>
      <c r="C45" s="135">
        <v>-1</v>
      </c>
      <c r="D45" s="136">
        <v>3727</v>
      </c>
      <c r="E45" s="135"/>
      <c r="F45" s="136">
        <v>9</v>
      </c>
      <c r="G45" s="136">
        <v>3718</v>
      </c>
      <c r="H45" s="119">
        <v>413.111111111111</v>
      </c>
    </row>
    <row r="46" s="128" customFormat="true" ht="30" customHeight="true" spans="1:8">
      <c r="A46" s="133" t="s">
        <v>53</v>
      </c>
      <c r="B46" s="134">
        <v>11270</v>
      </c>
      <c r="C46" s="135">
        <v>-0.587888982338099</v>
      </c>
      <c r="D46" s="136">
        <v>10425</v>
      </c>
      <c r="E46" s="135">
        <v>0.925022182786158</v>
      </c>
      <c r="F46" s="136">
        <v>27347</v>
      </c>
      <c r="G46" s="136">
        <v>-16922</v>
      </c>
      <c r="H46" s="119">
        <v>-0.618788166892164</v>
      </c>
    </row>
    <row r="47" ht="30" customHeight="true" spans="1:8">
      <c r="A47" s="145" t="s">
        <v>54</v>
      </c>
      <c r="B47" s="140">
        <v>11270</v>
      </c>
      <c r="C47" s="141">
        <v>-0.587888982338099</v>
      </c>
      <c r="D47" s="142">
        <v>10425</v>
      </c>
      <c r="E47" s="141">
        <v>0.925022182786158</v>
      </c>
      <c r="F47" s="142">
        <v>27347</v>
      </c>
      <c r="G47" s="147">
        <v>-16922</v>
      </c>
      <c r="H47" s="118">
        <v>-0.618788166892164</v>
      </c>
    </row>
    <row r="48" ht="30" customHeight="true" spans="1:8">
      <c r="A48" s="145" t="s">
        <v>55</v>
      </c>
      <c r="B48" s="146"/>
      <c r="C48" s="141"/>
      <c r="D48" s="147"/>
      <c r="E48" s="141"/>
      <c r="F48" s="147"/>
      <c r="G48" s="147">
        <v>0</v>
      </c>
      <c r="H48" s="119"/>
    </row>
    <row r="49" s="128" customFormat="true" ht="30" customHeight="true" spans="1:8">
      <c r="A49" s="133" t="s">
        <v>56</v>
      </c>
      <c r="B49" s="134">
        <v>355755</v>
      </c>
      <c r="C49" s="135">
        <v>0.31857318117293</v>
      </c>
      <c r="D49" s="136"/>
      <c r="E49" s="135">
        <v>0</v>
      </c>
      <c r="F49" s="136"/>
      <c r="G49" s="136">
        <v>0</v>
      </c>
      <c r="H49" s="119"/>
    </row>
    <row r="50" s="128" customFormat="true" ht="30" customHeight="true" spans="1:8">
      <c r="A50" s="133" t="s">
        <v>57</v>
      </c>
      <c r="B50" s="134">
        <v>9851</v>
      </c>
      <c r="C50" s="135">
        <v>-0.710987237787883</v>
      </c>
      <c r="D50" s="136">
        <v>0</v>
      </c>
      <c r="E50" s="141">
        <v>0</v>
      </c>
      <c r="F50" s="136">
        <v>0</v>
      </c>
      <c r="G50" s="136">
        <v>0</v>
      </c>
      <c r="H50" s="119"/>
    </row>
    <row r="51" s="128" customFormat="true" ht="30" customHeight="true" spans="1:8">
      <c r="A51" s="148" t="s">
        <v>58</v>
      </c>
      <c r="B51" s="134">
        <v>799963</v>
      </c>
      <c r="C51" s="135">
        <v>-0.0324553669159419</v>
      </c>
      <c r="D51" s="136">
        <v>320731</v>
      </c>
      <c r="E51" s="135">
        <v>0.400932293118557</v>
      </c>
      <c r="F51" s="136">
        <v>343537</v>
      </c>
      <c r="G51" s="136">
        <v>-22806</v>
      </c>
      <c r="H51" s="119">
        <v>-0.0663858623670813</v>
      </c>
    </row>
    <row r="52" ht="30" customHeight="true" spans="1:8">
      <c r="A52" s="139"/>
      <c r="B52" s="146"/>
      <c r="C52" s="141"/>
      <c r="D52" s="147"/>
      <c r="E52" s="141"/>
      <c r="F52" s="147"/>
      <c r="G52" s="147">
        <v>0</v>
      </c>
      <c r="H52" s="119"/>
    </row>
    <row r="53" ht="30" customHeight="true" spans="1:8">
      <c r="A53" s="133" t="s">
        <v>59</v>
      </c>
      <c r="B53" s="134"/>
      <c r="C53" s="141"/>
      <c r="D53" s="136"/>
      <c r="E53" s="141"/>
      <c r="F53" s="136"/>
      <c r="G53" s="147">
        <v>0</v>
      </c>
      <c r="H53" s="119"/>
    </row>
    <row r="54" ht="30" customHeight="true" spans="1:8">
      <c r="A54" s="149" t="s">
        <v>60</v>
      </c>
      <c r="B54" s="150">
        <v>250055</v>
      </c>
      <c r="C54" s="141">
        <v>0.27970174154687</v>
      </c>
      <c r="D54" s="147">
        <v>149405</v>
      </c>
      <c r="E54" s="141">
        <v>0.597488552518446</v>
      </c>
      <c r="F54" s="147">
        <v>108780</v>
      </c>
      <c r="G54" s="147">
        <v>40625</v>
      </c>
      <c r="H54" s="118">
        <v>0.373460194888766</v>
      </c>
    </row>
    <row r="55" ht="30" customHeight="true" spans="1:8">
      <c r="A55" s="149" t="s">
        <v>61</v>
      </c>
      <c r="B55" s="150">
        <v>31505</v>
      </c>
      <c r="C55" s="141">
        <v>-0.108088214477819</v>
      </c>
      <c r="D55" s="147">
        <v>22045</v>
      </c>
      <c r="E55" s="141">
        <v>0.699730201555309</v>
      </c>
      <c r="F55" s="147">
        <v>9928</v>
      </c>
      <c r="G55" s="147">
        <v>12117</v>
      </c>
      <c r="H55" s="118">
        <v>1.22048751007252</v>
      </c>
    </row>
    <row r="56" ht="30" customHeight="true" spans="1:8">
      <c r="A56" s="151"/>
      <c r="B56" s="151"/>
      <c r="C56" s="151"/>
      <c r="D56" s="151"/>
      <c r="E56" s="151"/>
      <c r="F56" s="151"/>
      <c r="G56" s="151"/>
      <c r="H56" s="151"/>
    </row>
    <row r="57" ht="14.25" spans="1:1">
      <c r="A57" s="152"/>
    </row>
  </sheetData>
  <mergeCells count="6">
    <mergeCell ref="A2:H2"/>
    <mergeCell ref="B4:C4"/>
    <mergeCell ref="D4:F4"/>
    <mergeCell ref="G4:H4"/>
    <mergeCell ref="A56:H56"/>
    <mergeCell ref="A4:A5"/>
  </mergeCells>
  <printOptions horizontalCentered="true"/>
  <pageMargins left="0.393055555555556" right="0.393055555555556" top="0.393055555555556" bottom="0.393055555555556" header="0.511805555555556" footer="0.511805555555556"/>
  <pageSetup paperSize="9" scale="66" fitToHeight="0" orientation="portrait" useFirstPageNumber="true" horizontalDpi="600"/>
  <headerFooter alignWithMargins="0" differentOddEven="1">
    <evenFooter>&amp;L-&amp;P-</even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true"/>
  </sheetPr>
  <dimension ref="A1:I40"/>
  <sheetViews>
    <sheetView showZeros="0" workbookViewId="0">
      <pane xSplit="1" ySplit="5" topLeftCell="B6" activePane="bottomRight" state="frozen"/>
      <selection/>
      <selection pane="topRight"/>
      <selection pane="bottomLeft"/>
      <selection pane="bottomRight" activeCell="B6" sqref="B6:H40"/>
    </sheetView>
  </sheetViews>
  <sheetFormatPr defaultColWidth="9" defaultRowHeight="15.75"/>
  <cols>
    <col min="1" max="1" width="39.875" style="62" customWidth="true"/>
    <col min="2" max="6" width="15.625" style="62" customWidth="true"/>
    <col min="7" max="7" width="17.75" style="62" customWidth="true"/>
    <col min="8" max="8" width="17.875" style="62" customWidth="true"/>
    <col min="9" max="9" width="4.5" style="110" customWidth="true"/>
    <col min="10" max="16384" width="9" style="62"/>
  </cols>
  <sheetData>
    <row r="1" s="60" customFormat="true" ht="20.1" customHeight="true" spans="1:9">
      <c r="A1" s="8" t="s">
        <v>62</v>
      </c>
      <c r="I1" s="121"/>
    </row>
    <row r="2" s="61" customFormat="true" ht="45" customHeight="true" spans="1:9">
      <c r="A2" s="69" t="s">
        <v>63</v>
      </c>
      <c r="B2" s="69"/>
      <c r="C2" s="69"/>
      <c r="D2" s="69"/>
      <c r="E2" s="69"/>
      <c r="F2" s="69"/>
      <c r="G2" s="69"/>
      <c r="H2" s="69"/>
      <c r="I2" s="122"/>
    </row>
    <row r="3" ht="20.1" customHeight="true" spans="8:9">
      <c r="H3" s="86" t="s">
        <v>2</v>
      </c>
      <c r="I3" s="123"/>
    </row>
    <row r="4" ht="30" customHeight="true" spans="1:9">
      <c r="A4" s="44" t="s">
        <v>3</v>
      </c>
      <c r="B4" s="45" t="s">
        <v>4</v>
      </c>
      <c r="C4" s="46"/>
      <c r="D4" s="15" t="s">
        <v>5</v>
      </c>
      <c r="E4" s="15"/>
      <c r="F4" s="15"/>
      <c r="G4" s="15"/>
      <c r="H4" s="15"/>
      <c r="I4" s="62"/>
    </row>
    <row r="5" ht="30" customHeight="true" spans="1:9">
      <c r="A5" s="47"/>
      <c r="B5" s="46" t="s">
        <v>7</v>
      </c>
      <c r="C5" s="15" t="s">
        <v>8</v>
      </c>
      <c r="D5" s="15" t="s">
        <v>9</v>
      </c>
      <c r="E5" s="15" t="s">
        <v>10</v>
      </c>
      <c r="F5" s="30" t="s">
        <v>11</v>
      </c>
      <c r="G5" s="15" t="s">
        <v>64</v>
      </c>
      <c r="H5" s="15" t="s">
        <v>8</v>
      </c>
      <c r="I5" s="62"/>
    </row>
    <row r="6" s="64" customFormat="true" ht="30" customHeight="true" spans="1:9">
      <c r="A6" s="111" t="s">
        <v>65</v>
      </c>
      <c r="B6" s="99">
        <v>695836</v>
      </c>
      <c r="C6" s="112">
        <v>-0.0523728266509418</v>
      </c>
      <c r="D6" s="99">
        <v>339682</v>
      </c>
      <c r="E6" s="112">
        <v>0.488163877695319</v>
      </c>
      <c r="F6" s="99">
        <v>371366</v>
      </c>
      <c r="G6" s="99">
        <v>-31684</v>
      </c>
      <c r="H6" s="112">
        <v>-0.0853174496318995</v>
      </c>
      <c r="I6" s="124"/>
    </row>
    <row r="7" ht="30" customHeight="true" spans="1:9">
      <c r="A7" s="113" t="s">
        <v>66</v>
      </c>
      <c r="B7" s="101">
        <v>70500</v>
      </c>
      <c r="C7" s="114">
        <v>-0.0961074926919329</v>
      </c>
      <c r="D7" s="101">
        <v>30671</v>
      </c>
      <c r="E7" s="114">
        <v>0.435049645390071</v>
      </c>
      <c r="F7" s="101">
        <v>37913</v>
      </c>
      <c r="G7" s="101">
        <v>-7242</v>
      </c>
      <c r="H7" s="118">
        <v>-0.191016274101232</v>
      </c>
      <c r="I7" s="125"/>
    </row>
    <row r="8" ht="30" customHeight="true" spans="1:9">
      <c r="A8" s="113" t="s">
        <v>67</v>
      </c>
      <c r="B8" s="101">
        <v>527</v>
      </c>
      <c r="C8" s="114">
        <v>0.0689655172413793</v>
      </c>
      <c r="D8" s="101">
        <v>16</v>
      </c>
      <c r="E8" s="114">
        <v>0.0303605313092979</v>
      </c>
      <c r="F8" s="101">
        <v>102</v>
      </c>
      <c r="G8" s="101">
        <v>-86</v>
      </c>
      <c r="H8" s="118">
        <v>-0.843137254901961</v>
      </c>
      <c r="I8" s="125"/>
    </row>
    <row r="9" ht="30" customHeight="true" spans="1:9">
      <c r="A9" s="113" t="s">
        <v>68</v>
      </c>
      <c r="B9" s="101">
        <v>10640</v>
      </c>
      <c r="C9" s="114">
        <v>0.172839506172839</v>
      </c>
      <c r="D9" s="101">
        <v>2036</v>
      </c>
      <c r="E9" s="114">
        <v>0.191353383458647</v>
      </c>
      <c r="F9" s="101">
        <v>4864</v>
      </c>
      <c r="G9" s="101">
        <v>-2828</v>
      </c>
      <c r="H9" s="118">
        <v>-0.581414473684211</v>
      </c>
      <c r="I9" s="125"/>
    </row>
    <row r="10" ht="30" customHeight="true" spans="1:9">
      <c r="A10" s="113" t="s">
        <v>69</v>
      </c>
      <c r="B10" s="101">
        <v>163132</v>
      </c>
      <c r="C10" s="114">
        <v>0.111791125135454</v>
      </c>
      <c r="D10" s="101">
        <v>73069</v>
      </c>
      <c r="E10" s="114">
        <v>0.447913346247211</v>
      </c>
      <c r="F10" s="101">
        <v>66579</v>
      </c>
      <c r="G10" s="101">
        <v>6490</v>
      </c>
      <c r="H10" s="118">
        <v>0.0974781838117124</v>
      </c>
      <c r="I10" s="125"/>
    </row>
    <row r="11" ht="30" customHeight="true" spans="1:9">
      <c r="A11" s="113" t="s">
        <v>70</v>
      </c>
      <c r="B11" s="101">
        <v>31512</v>
      </c>
      <c r="C11" s="114">
        <v>-0.345898372633677</v>
      </c>
      <c r="D11" s="101">
        <v>27088</v>
      </c>
      <c r="E11" s="114">
        <v>0.85960903782686</v>
      </c>
      <c r="F11" s="101">
        <v>4336</v>
      </c>
      <c r="G11" s="101">
        <v>22752</v>
      </c>
      <c r="H11" s="118">
        <v>5.24723247232472</v>
      </c>
      <c r="I11" s="125"/>
    </row>
    <row r="12" ht="30" customHeight="true" spans="1:9">
      <c r="A12" s="113" t="s">
        <v>71</v>
      </c>
      <c r="B12" s="101">
        <v>7040</v>
      </c>
      <c r="C12" s="114">
        <v>-0.0301694448271112</v>
      </c>
      <c r="D12" s="101">
        <v>2370</v>
      </c>
      <c r="E12" s="114">
        <v>0.336647727272727</v>
      </c>
      <c r="F12" s="101">
        <v>4324</v>
      </c>
      <c r="G12" s="101">
        <v>-1954</v>
      </c>
      <c r="H12" s="118">
        <v>-0.451896392229417</v>
      </c>
      <c r="I12" s="125"/>
    </row>
    <row r="13" ht="30" customHeight="true" spans="1:9">
      <c r="A13" s="113" t="s">
        <v>72</v>
      </c>
      <c r="B13" s="101">
        <v>187361</v>
      </c>
      <c r="C13" s="114">
        <v>0.280943200153144</v>
      </c>
      <c r="D13" s="101">
        <v>94583</v>
      </c>
      <c r="E13" s="114">
        <v>0.504816904265028</v>
      </c>
      <c r="F13" s="101">
        <v>92846</v>
      </c>
      <c r="G13" s="101">
        <v>1737</v>
      </c>
      <c r="H13" s="118">
        <v>0.0187083988540163</v>
      </c>
      <c r="I13" s="125"/>
    </row>
    <row r="14" ht="30" customHeight="true" spans="1:9">
      <c r="A14" s="113" t="s">
        <v>73</v>
      </c>
      <c r="B14" s="101">
        <v>94616</v>
      </c>
      <c r="C14" s="114">
        <v>0.0426465078350561</v>
      </c>
      <c r="D14" s="101">
        <v>45138</v>
      </c>
      <c r="E14" s="114">
        <v>0.477065189819904</v>
      </c>
      <c r="F14" s="101">
        <v>57207</v>
      </c>
      <c r="G14" s="101">
        <v>-12069</v>
      </c>
      <c r="H14" s="118">
        <v>-0.210970685405632</v>
      </c>
      <c r="I14" s="125"/>
    </row>
    <row r="15" ht="30" customHeight="true" spans="1:9">
      <c r="A15" s="113" t="s">
        <v>74</v>
      </c>
      <c r="B15" s="101">
        <v>1428</v>
      </c>
      <c r="C15" s="114">
        <v>-0.328631875881523</v>
      </c>
      <c r="D15" s="101">
        <v>165</v>
      </c>
      <c r="E15" s="114">
        <v>0.115546218487395</v>
      </c>
      <c r="F15" s="101">
        <v>944</v>
      </c>
      <c r="G15" s="101">
        <v>-779</v>
      </c>
      <c r="H15" s="118">
        <v>-0.82521186440678</v>
      </c>
      <c r="I15" s="125"/>
    </row>
    <row r="16" ht="30" customHeight="true" spans="1:9">
      <c r="A16" s="113" t="s">
        <v>75</v>
      </c>
      <c r="B16" s="101">
        <v>26271</v>
      </c>
      <c r="C16" s="114">
        <v>0.591988849836383</v>
      </c>
      <c r="D16" s="101">
        <v>5479</v>
      </c>
      <c r="E16" s="114">
        <v>0.208556963952647</v>
      </c>
      <c r="F16" s="101">
        <v>8802</v>
      </c>
      <c r="G16" s="101">
        <v>-3323</v>
      </c>
      <c r="H16" s="118">
        <v>-0.377527834583049</v>
      </c>
      <c r="I16" s="125"/>
    </row>
    <row r="17" ht="30" customHeight="true" spans="1:9">
      <c r="A17" s="113" t="s">
        <v>76</v>
      </c>
      <c r="B17" s="101">
        <v>28001</v>
      </c>
      <c r="C17" s="114">
        <v>-0.229704822425793</v>
      </c>
      <c r="D17" s="101">
        <v>10473</v>
      </c>
      <c r="E17" s="114">
        <v>0.374022356344416</v>
      </c>
      <c r="F17" s="101">
        <v>23408</v>
      </c>
      <c r="G17" s="101">
        <v>-12935</v>
      </c>
      <c r="H17" s="118">
        <v>-0.552588858509911</v>
      </c>
      <c r="I17" s="125"/>
    </row>
    <row r="18" ht="30" customHeight="true" spans="1:9">
      <c r="A18" s="113" t="s">
        <v>77</v>
      </c>
      <c r="B18" s="101">
        <v>8007</v>
      </c>
      <c r="C18" s="114">
        <v>0.307905913100294</v>
      </c>
      <c r="D18" s="101">
        <v>1100</v>
      </c>
      <c r="E18" s="114">
        <v>0.137379792681404</v>
      </c>
      <c r="F18" s="101">
        <v>4549</v>
      </c>
      <c r="G18" s="101">
        <v>-3449</v>
      </c>
      <c r="H18" s="118">
        <v>-0.758188612881952</v>
      </c>
      <c r="I18" s="125"/>
    </row>
    <row r="19" ht="30" customHeight="true" spans="1:9">
      <c r="A19" s="113" t="s">
        <v>78</v>
      </c>
      <c r="B19" s="101">
        <v>7413</v>
      </c>
      <c r="C19" s="114">
        <v>-0.92910968729081</v>
      </c>
      <c r="D19" s="101">
        <v>1020</v>
      </c>
      <c r="E19" s="114">
        <v>0.137596114933225</v>
      </c>
      <c r="F19" s="101">
        <v>50649</v>
      </c>
      <c r="G19" s="101">
        <v>-49629</v>
      </c>
      <c r="H19" s="118">
        <v>-0.979861399040455</v>
      </c>
      <c r="I19" s="125"/>
    </row>
    <row r="20" ht="30" customHeight="true" spans="1:9">
      <c r="A20" s="113" t="s">
        <v>79</v>
      </c>
      <c r="B20" s="101">
        <v>883</v>
      </c>
      <c r="C20" s="114">
        <v>-0.478440637920851</v>
      </c>
      <c r="D20" s="101">
        <v>1499</v>
      </c>
      <c r="E20" s="114">
        <v>1.69762174405436</v>
      </c>
      <c r="F20" s="101">
        <v>304</v>
      </c>
      <c r="G20" s="101">
        <v>1195</v>
      </c>
      <c r="H20" s="118">
        <v>3.93092105263158</v>
      </c>
      <c r="I20" s="125"/>
    </row>
    <row r="21" ht="30" customHeight="true" spans="1:9">
      <c r="A21" s="113" t="s">
        <v>80</v>
      </c>
      <c r="B21" s="101">
        <v>233</v>
      </c>
      <c r="C21" s="114">
        <v>-0.601027397260274</v>
      </c>
      <c r="D21" s="101">
        <v>61</v>
      </c>
      <c r="E21" s="114">
        <v>0.261802575107296</v>
      </c>
      <c r="F21" s="101">
        <v>478</v>
      </c>
      <c r="G21" s="101">
        <v>-417</v>
      </c>
      <c r="H21" s="118">
        <v>-0.872384937238494</v>
      </c>
      <c r="I21" s="125"/>
    </row>
    <row r="22" ht="30" customHeight="true" spans="1:9">
      <c r="A22" s="113" t="s">
        <v>81</v>
      </c>
      <c r="B22" s="101">
        <v>0</v>
      </c>
      <c r="C22" s="114"/>
      <c r="D22" s="101"/>
      <c r="E22" s="114"/>
      <c r="F22" s="101"/>
      <c r="G22" s="101">
        <v>0</v>
      </c>
      <c r="H22" s="118"/>
      <c r="I22" s="125"/>
    </row>
    <row r="23" ht="30" customHeight="true" spans="1:9">
      <c r="A23" s="113" t="s">
        <v>82</v>
      </c>
      <c r="B23" s="101">
        <v>1078</v>
      </c>
      <c r="C23" s="114">
        <v>0.741033755274262</v>
      </c>
      <c r="D23" s="101">
        <v>195</v>
      </c>
      <c r="E23" s="114">
        <v>0.0590730081793396</v>
      </c>
      <c r="F23" s="101">
        <v>796</v>
      </c>
      <c r="G23" s="101">
        <v>-601</v>
      </c>
      <c r="H23" s="118">
        <v>-0.755025125628141</v>
      </c>
      <c r="I23" s="125"/>
    </row>
    <row r="24" ht="30" customHeight="true" spans="1:9">
      <c r="A24" s="113" t="s">
        <v>83</v>
      </c>
      <c r="B24" s="101">
        <v>3301</v>
      </c>
      <c r="C24" s="114">
        <v>-0.691551112544341</v>
      </c>
      <c r="D24" s="101">
        <v>2864</v>
      </c>
      <c r="E24" s="114">
        <v>1.49712493465761</v>
      </c>
      <c r="F24" s="101">
        <v>1632</v>
      </c>
      <c r="G24" s="101">
        <v>1232</v>
      </c>
      <c r="H24" s="118">
        <v>0.754901960784314</v>
      </c>
      <c r="I24" s="125"/>
    </row>
    <row r="25" ht="30" customHeight="true" spans="1:9">
      <c r="A25" s="113" t="s">
        <v>84</v>
      </c>
      <c r="B25" s="101">
        <v>1913</v>
      </c>
      <c r="C25" s="114">
        <v>5.33443708609272</v>
      </c>
      <c r="D25" s="101">
        <v>929</v>
      </c>
      <c r="E25" s="114">
        <v>0.485624673288029</v>
      </c>
      <c r="F25" s="101">
        <v>179</v>
      </c>
      <c r="G25" s="101">
        <v>750</v>
      </c>
      <c r="H25" s="118">
        <v>4.18994413407821</v>
      </c>
      <c r="I25" s="125"/>
    </row>
    <row r="26" ht="30" customHeight="true" spans="1:9">
      <c r="A26" s="113" t="s">
        <v>85</v>
      </c>
      <c r="B26" s="101">
        <v>9216</v>
      </c>
      <c r="C26" s="114">
        <v>0.179270633397313</v>
      </c>
      <c r="D26" s="101">
        <v>3494</v>
      </c>
      <c r="E26" s="114">
        <v>0.379123263888889</v>
      </c>
      <c r="F26" s="101">
        <v>4600</v>
      </c>
      <c r="G26" s="101">
        <v>-1106</v>
      </c>
      <c r="H26" s="118">
        <v>-0.240434782608696</v>
      </c>
      <c r="I26" s="125"/>
    </row>
    <row r="27" ht="30" customHeight="true" spans="1:9">
      <c r="A27" s="113" t="s">
        <v>86</v>
      </c>
      <c r="B27" s="101">
        <v>7170</v>
      </c>
      <c r="C27" s="114"/>
      <c r="D27" s="101">
        <v>0</v>
      </c>
      <c r="E27" s="114">
        <v>0</v>
      </c>
      <c r="F27" s="101">
        <v>0</v>
      </c>
      <c r="G27" s="101">
        <v>0</v>
      </c>
      <c r="H27" s="118"/>
      <c r="I27" s="125"/>
    </row>
    <row r="28" ht="30" customHeight="true" spans="1:9">
      <c r="A28" s="113" t="s">
        <v>87</v>
      </c>
      <c r="B28" s="101">
        <v>13794</v>
      </c>
      <c r="C28" s="114">
        <v>8.65966386554622</v>
      </c>
      <c r="D28" s="101">
        <v>15636</v>
      </c>
      <c r="E28" s="114">
        <v>1.13353632013919</v>
      </c>
      <c r="F28" s="101">
        <v>4438</v>
      </c>
      <c r="G28" s="101">
        <v>11198</v>
      </c>
      <c r="H28" s="118">
        <v>2.52320865254619</v>
      </c>
      <c r="I28" s="125"/>
    </row>
    <row r="29" ht="30" customHeight="true" spans="1:9">
      <c r="A29" s="113" t="s">
        <v>88</v>
      </c>
      <c r="B29" s="101">
        <v>21796</v>
      </c>
      <c r="C29" s="114">
        <v>-0.0068802114184171</v>
      </c>
      <c r="D29" s="101">
        <v>21796</v>
      </c>
      <c r="E29" s="114">
        <v>1</v>
      </c>
      <c r="F29" s="101">
        <v>2414</v>
      </c>
      <c r="G29" s="101">
        <v>19382</v>
      </c>
      <c r="H29" s="118">
        <v>8.02899751449876</v>
      </c>
      <c r="I29" s="125"/>
    </row>
    <row r="30" ht="30" customHeight="true" spans="1:9">
      <c r="A30" s="113" t="s">
        <v>89</v>
      </c>
      <c r="B30" s="101">
        <v>4</v>
      </c>
      <c r="C30" s="114">
        <v>-0.733333333333333</v>
      </c>
      <c r="D30" s="101">
        <v>0</v>
      </c>
      <c r="E30" s="114">
        <v>0</v>
      </c>
      <c r="F30" s="101">
        <v>2</v>
      </c>
      <c r="G30" s="101">
        <v>-2</v>
      </c>
      <c r="H30" s="118"/>
      <c r="I30" s="125"/>
    </row>
    <row r="31" s="64" customFormat="true" ht="30" customHeight="true" spans="1:9">
      <c r="A31" s="111" t="s">
        <v>90</v>
      </c>
      <c r="B31" s="99">
        <v>46467</v>
      </c>
      <c r="C31" s="112">
        <v>1.31259642661623</v>
      </c>
      <c r="D31" s="99">
        <v>0</v>
      </c>
      <c r="E31" s="112">
        <v>0</v>
      </c>
      <c r="F31" s="99">
        <v>4037</v>
      </c>
      <c r="G31" s="99">
        <v>-4037</v>
      </c>
      <c r="H31" s="119">
        <v>-1</v>
      </c>
      <c r="I31" s="124"/>
    </row>
    <row r="32" s="109" customFormat="true" ht="30" customHeight="true" spans="1:9">
      <c r="A32" s="111" t="s">
        <v>91</v>
      </c>
      <c r="B32" s="99">
        <v>57660</v>
      </c>
      <c r="C32" s="112">
        <v>-0.0674882344379215</v>
      </c>
      <c r="D32" s="99">
        <v>0</v>
      </c>
      <c r="E32" s="112">
        <v>0</v>
      </c>
      <c r="F32" s="99">
        <v>24606</v>
      </c>
      <c r="G32" s="99">
        <v>-24606</v>
      </c>
      <c r="H32" s="119">
        <v>-1</v>
      </c>
      <c r="I32" s="64"/>
    </row>
    <row r="33" s="110" customFormat="true" ht="30" customHeight="true" spans="1:9">
      <c r="A33" s="84" t="s">
        <v>92</v>
      </c>
      <c r="B33" s="101">
        <v>27350</v>
      </c>
      <c r="C33" s="114">
        <v>-0.0467726195455179</v>
      </c>
      <c r="D33" s="101">
        <v>0</v>
      </c>
      <c r="E33" s="114">
        <v>0</v>
      </c>
      <c r="F33" s="101">
        <v>388</v>
      </c>
      <c r="G33" s="101">
        <v>-388</v>
      </c>
      <c r="H33" s="118">
        <v>-1</v>
      </c>
      <c r="I33" s="39"/>
    </row>
    <row r="34" ht="30" customHeight="true" spans="1:8">
      <c r="A34" s="84" t="s">
        <v>93</v>
      </c>
      <c r="B34" s="101">
        <v>30310</v>
      </c>
      <c r="C34" s="114">
        <v>-0.085422890075737</v>
      </c>
      <c r="D34" s="101">
        <v>0</v>
      </c>
      <c r="E34" s="114">
        <v>0</v>
      </c>
      <c r="F34" s="101">
        <v>24218</v>
      </c>
      <c r="G34" s="101">
        <v>-24218</v>
      </c>
      <c r="H34" s="118">
        <v>-1</v>
      </c>
    </row>
    <row r="35" s="64" customFormat="true" ht="30" customHeight="true" spans="1:9">
      <c r="A35" s="111" t="s">
        <v>94</v>
      </c>
      <c r="B35" s="99"/>
      <c r="C35" s="112">
        <v>-1</v>
      </c>
      <c r="D35" s="115"/>
      <c r="E35" s="112"/>
      <c r="F35" s="99"/>
      <c r="G35" s="99">
        <v>0</v>
      </c>
      <c r="H35" s="119"/>
      <c r="I35" s="109"/>
    </row>
    <row r="36" s="64" customFormat="true" ht="30" customHeight="true" spans="1:9">
      <c r="A36" s="111" t="s">
        <v>95</v>
      </c>
      <c r="B36" s="99"/>
      <c r="C36" s="112"/>
      <c r="D36" s="115"/>
      <c r="E36" s="112"/>
      <c r="F36" s="99"/>
      <c r="G36" s="99"/>
      <c r="H36" s="119"/>
      <c r="I36" s="109"/>
    </row>
    <row r="37" s="64" customFormat="true" ht="30" customHeight="true" spans="1:9">
      <c r="A37" s="116" t="s">
        <v>96</v>
      </c>
      <c r="B37" s="99">
        <v>799963</v>
      </c>
      <c r="C37" s="112">
        <v>-0.0200999054352673</v>
      </c>
      <c r="D37" s="115">
        <v>339682</v>
      </c>
      <c r="E37" s="112">
        <v>0.424622138773918</v>
      </c>
      <c r="F37" s="99">
        <v>400009</v>
      </c>
      <c r="G37" s="99">
        <v>-60327</v>
      </c>
      <c r="H37" s="119">
        <v>-0.1508141066826</v>
      </c>
      <c r="I37" s="109"/>
    </row>
    <row r="38" s="64" customFormat="true" ht="30" customHeight="true" spans="1:9">
      <c r="A38" s="111" t="s">
        <v>97</v>
      </c>
      <c r="B38" s="99">
        <v>0</v>
      </c>
      <c r="C38" s="112"/>
      <c r="D38" s="115"/>
      <c r="E38" s="112"/>
      <c r="F38" s="99"/>
      <c r="G38" s="99">
        <v>0</v>
      </c>
      <c r="H38" s="119"/>
      <c r="I38" s="109"/>
    </row>
    <row r="39" ht="30" customHeight="true" spans="1:8">
      <c r="A39" s="84" t="s">
        <v>98</v>
      </c>
      <c r="B39" s="101">
        <v>0</v>
      </c>
      <c r="C39" s="114"/>
      <c r="D39" s="117"/>
      <c r="E39" s="114"/>
      <c r="F39" s="101"/>
      <c r="G39" s="101">
        <v>0</v>
      </c>
      <c r="H39" s="118"/>
    </row>
    <row r="40" ht="30" customHeight="true" spans="1:8">
      <c r="A40" s="84" t="s">
        <v>55</v>
      </c>
      <c r="B40" s="101"/>
      <c r="C40" s="114"/>
      <c r="D40" s="117"/>
      <c r="E40" s="114"/>
      <c r="F40" s="101"/>
      <c r="G40" s="101">
        <v>0</v>
      </c>
      <c r="H40" s="120"/>
    </row>
  </sheetData>
  <mergeCells count="4">
    <mergeCell ref="A2:H2"/>
    <mergeCell ref="B4:C4"/>
    <mergeCell ref="D4:H4"/>
    <mergeCell ref="A4:A5"/>
  </mergeCells>
  <printOptions horizontalCentered="true"/>
  <pageMargins left="0.393055555555556" right="0.393055555555556" top="0.393055555555556" bottom="0.393055555555556" header="0.511805555555556" footer="0.511805555555556"/>
  <pageSetup paperSize="9" scale="63" fitToHeight="0" orientation="portrait" useFirstPageNumber="true" horizontalDpi="600"/>
  <headerFooter alignWithMargins="0" differentOddEven="1">
    <evenFooter>&amp;L-&amp;P-</even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true"/>
  </sheetPr>
  <dimension ref="A1:L28"/>
  <sheetViews>
    <sheetView showZeros="0" workbookViewId="0">
      <pane xSplit="1" ySplit="6" topLeftCell="B19" activePane="bottomRight" state="frozen"/>
      <selection/>
      <selection pane="topRight"/>
      <selection pane="bottomLeft"/>
      <selection pane="bottomRight" activeCell="B28" sqref="B28"/>
    </sheetView>
  </sheetViews>
  <sheetFormatPr defaultColWidth="9" defaultRowHeight="15.75"/>
  <cols>
    <col min="1" max="1" width="45.375" style="96" customWidth="true"/>
    <col min="2" max="2" width="14.25" style="96" customWidth="true"/>
    <col min="3" max="3" width="15.625" style="96" customWidth="true"/>
    <col min="4" max="8" width="15.625" style="97" customWidth="true"/>
    <col min="9" max="10" width="8" style="96" customWidth="true"/>
    <col min="11" max="11" width="8.875" style="96" customWidth="true"/>
    <col min="12" max="16384" width="9" style="96"/>
  </cols>
  <sheetData>
    <row r="1" s="60" customFormat="true" ht="20.1" customHeight="true" spans="1:1">
      <c r="A1" s="8" t="s">
        <v>99</v>
      </c>
    </row>
    <row r="2" s="92" customFormat="true" ht="45" customHeight="true" spans="1:8">
      <c r="A2" s="69" t="s">
        <v>100</v>
      </c>
      <c r="B2" s="69"/>
      <c r="C2" s="69"/>
      <c r="D2" s="69"/>
      <c r="E2" s="69"/>
      <c r="F2" s="69"/>
      <c r="G2" s="69"/>
      <c r="H2" s="69"/>
    </row>
    <row r="3" ht="20.1" customHeight="true" spans="1:8">
      <c r="A3" s="62"/>
      <c r="B3" s="62"/>
      <c r="C3" s="62"/>
      <c r="D3" s="96"/>
      <c r="E3" s="96"/>
      <c r="F3" s="96"/>
      <c r="G3" s="96"/>
      <c r="H3" s="106" t="s">
        <v>2</v>
      </c>
    </row>
    <row r="4" s="63" customFormat="true" ht="30" customHeight="true" spans="1:8">
      <c r="A4" s="44" t="s">
        <v>3</v>
      </c>
      <c r="B4" s="45" t="s">
        <v>4</v>
      </c>
      <c r="C4" s="46"/>
      <c r="D4" s="15" t="s">
        <v>5</v>
      </c>
      <c r="E4" s="15"/>
      <c r="F4" s="15"/>
      <c r="G4" s="15"/>
      <c r="H4" s="15"/>
    </row>
    <row r="5" s="63" customFormat="true" ht="30" customHeight="true" spans="1:8">
      <c r="A5" s="47"/>
      <c r="B5" s="46" t="s">
        <v>7</v>
      </c>
      <c r="C5" s="15" t="s">
        <v>8</v>
      </c>
      <c r="D5" s="15" t="s">
        <v>9</v>
      </c>
      <c r="E5" s="15" t="s">
        <v>10</v>
      </c>
      <c r="F5" s="30" t="s">
        <v>11</v>
      </c>
      <c r="G5" s="15" t="s">
        <v>12</v>
      </c>
      <c r="H5" s="15" t="s">
        <v>8</v>
      </c>
    </row>
    <row r="6" s="93" customFormat="true" ht="30" customHeight="true" spans="1:8">
      <c r="A6" s="98" t="s">
        <v>101</v>
      </c>
      <c r="B6" s="99">
        <v>768619</v>
      </c>
      <c r="C6" s="72">
        <v>0.662997172152518</v>
      </c>
      <c r="D6" s="99">
        <v>38715</v>
      </c>
      <c r="E6" s="72">
        <v>0.0503695589102013</v>
      </c>
      <c r="F6" s="71">
        <v>49213</v>
      </c>
      <c r="G6" s="99">
        <v>-10498</v>
      </c>
      <c r="H6" s="72">
        <v>-0.213317619328226</v>
      </c>
    </row>
    <row r="7" s="63" customFormat="true" ht="30" customHeight="true" spans="1:12">
      <c r="A7" s="100" t="s">
        <v>102</v>
      </c>
      <c r="B7" s="101">
        <v>768619</v>
      </c>
      <c r="C7" s="75">
        <v>0.662997172152518</v>
      </c>
      <c r="D7" s="101">
        <v>38715</v>
      </c>
      <c r="E7" s="75">
        <v>0.0503695589102013</v>
      </c>
      <c r="F7" s="74">
        <v>49213</v>
      </c>
      <c r="G7" s="101">
        <v>-10498</v>
      </c>
      <c r="H7" s="75">
        <v>-0.213317619328226</v>
      </c>
      <c r="I7" s="89"/>
      <c r="J7" s="89"/>
      <c r="K7" s="89"/>
      <c r="L7" s="89"/>
    </row>
    <row r="8" s="63" customFormat="true" ht="30" customHeight="true" spans="1:12">
      <c r="A8" s="102" t="s">
        <v>103</v>
      </c>
      <c r="B8" s="101">
        <v>730319</v>
      </c>
      <c r="C8" s="75">
        <v>0.710461107519931</v>
      </c>
      <c r="D8" s="101">
        <v>27877</v>
      </c>
      <c r="E8" s="75">
        <v>0.0381709910326857</v>
      </c>
      <c r="F8" s="101">
        <v>39854</v>
      </c>
      <c r="G8" s="101">
        <v>-11977</v>
      </c>
      <c r="H8" s="75">
        <v>-0.300521904953079</v>
      </c>
      <c r="I8" s="89"/>
      <c r="J8" s="89"/>
      <c r="K8" s="89"/>
      <c r="L8" s="89"/>
    </row>
    <row r="9" s="63" customFormat="true" ht="30" customHeight="true" spans="1:12">
      <c r="A9" s="102" t="s">
        <v>104</v>
      </c>
      <c r="B9" s="101">
        <v>7300</v>
      </c>
      <c r="C9" s="75">
        <v>0.123076923076923</v>
      </c>
      <c r="D9" s="101"/>
      <c r="E9" s="75">
        <v>0</v>
      </c>
      <c r="F9" s="101"/>
      <c r="G9" s="101"/>
      <c r="H9" s="75"/>
      <c r="I9" s="89"/>
      <c r="J9" s="89"/>
      <c r="K9" s="89"/>
      <c r="L9" s="89"/>
    </row>
    <row r="10" s="63" customFormat="true" ht="30" customHeight="true" spans="1:12">
      <c r="A10" s="102" t="s">
        <v>105</v>
      </c>
      <c r="B10" s="101"/>
      <c r="C10" s="75"/>
      <c r="D10" s="101"/>
      <c r="E10" s="75"/>
      <c r="F10" s="101"/>
      <c r="G10" s="101">
        <v>0</v>
      </c>
      <c r="H10" s="75"/>
      <c r="I10" s="89"/>
      <c r="J10" s="89"/>
      <c r="K10" s="89"/>
      <c r="L10" s="89"/>
    </row>
    <row r="11" s="63" customFormat="true" ht="30" customHeight="true" spans="1:12">
      <c r="A11" s="102" t="s">
        <v>106</v>
      </c>
      <c r="B11" s="101">
        <v>6000</v>
      </c>
      <c r="C11" s="75">
        <v>0.0552233556102708</v>
      </c>
      <c r="D11" s="101">
        <v>3321</v>
      </c>
      <c r="E11" s="75">
        <v>0.5535</v>
      </c>
      <c r="F11" s="101">
        <v>2618</v>
      </c>
      <c r="G11" s="101">
        <v>703</v>
      </c>
      <c r="H11" s="75">
        <v>0.268525592055004</v>
      </c>
      <c r="I11" s="89"/>
      <c r="J11" s="89"/>
      <c r="K11" s="89"/>
      <c r="L11" s="89"/>
    </row>
    <row r="12" s="63" customFormat="true" ht="30" customHeight="true" spans="1:12">
      <c r="A12" s="102" t="s">
        <v>107</v>
      </c>
      <c r="B12" s="101">
        <v>25000</v>
      </c>
      <c r="C12" s="75">
        <v>0.0854934653293387</v>
      </c>
      <c r="D12" s="101">
        <v>7517</v>
      </c>
      <c r="E12" s="75">
        <v>0.30068</v>
      </c>
      <c r="F12" s="101">
        <v>6741</v>
      </c>
      <c r="G12" s="101">
        <v>776</v>
      </c>
      <c r="H12" s="75">
        <v>0.11511645156505</v>
      </c>
      <c r="I12" s="89"/>
      <c r="J12" s="89"/>
      <c r="K12" s="89"/>
      <c r="L12" s="89"/>
    </row>
    <row r="13" s="63" customFormat="true" ht="30" customHeight="true" spans="1:12">
      <c r="A13" s="103" t="s">
        <v>108</v>
      </c>
      <c r="B13" s="101"/>
      <c r="C13" s="75"/>
      <c r="D13" s="101">
        <v>0</v>
      </c>
      <c r="E13" s="75"/>
      <c r="F13" s="101">
        <v>0</v>
      </c>
      <c r="G13" s="101">
        <v>0</v>
      </c>
      <c r="H13" s="75"/>
      <c r="I13" s="89"/>
      <c r="J13" s="89"/>
      <c r="K13" s="89"/>
      <c r="L13" s="89"/>
    </row>
    <row r="14" s="63" customFormat="true" ht="30" customHeight="true" spans="1:12">
      <c r="A14" s="104" t="s">
        <v>109</v>
      </c>
      <c r="B14" s="101">
        <v>0</v>
      </c>
      <c r="C14" s="75"/>
      <c r="D14" s="101">
        <v>0</v>
      </c>
      <c r="E14" s="75"/>
      <c r="F14" s="101">
        <v>0</v>
      </c>
      <c r="G14" s="101">
        <v>0</v>
      </c>
      <c r="H14" s="75"/>
      <c r="I14" s="89"/>
      <c r="J14" s="89"/>
      <c r="K14" s="89"/>
      <c r="L14" s="89"/>
    </row>
    <row r="15" s="63" customFormat="true" ht="30" customHeight="true" spans="1:12">
      <c r="A15" s="104" t="s">
        <v>110</v>
      </c>
      <c r="B15" s="101">
        <v>0</v>
      </c>
      <c r="C15" s="75"/>
      <c r="D15" s="101">
        <v>0</v>
      </c>
      <c r="E15" s="75"/>
      <c r="F15" s="101">
        <v>0</v>
      </c>
      <c r="G15" s="101">
        <v>0</v>
      </c>
      <c r="H15" s="75"/>
      <c r="I15" s="89"/>
      <c r="J15" s="89"/>
      <c r="K15" s="89"/>
      <c r="L15" s="89"/>
    </row>
    <row r="16" s="63" customFormat="true" ht="30" customHeight="true" spans="1:12">
      <c r="A16" s="100" t="s">
        <v>111</v>
      </c>
      <c r="B16" s="101"/>
      <c r="C16" s="75"/>
      <c r="D16" s="101">
        <v>0</v>
      </c>
      <c r="E16" s="75"/>
      <c r="F16" s="101">
        <v>0</v>
      </c>
      <c r="G16" s="101">
        <v>0</v>
      </c>
      <c r="H16" s="75"/>
      <c r="I16" s="89"/>
      <c r="J16" s="89"/>
      <c r="K16" s="89"/>
      <c r="L16" s="89"/>
    </row>
    <row r="17" s="63" customFormat="true" ht="30" customHeight="true" spans="1:12">
      <c r="A17" s="100" t="s">
        <v>112</v>
      </c>
      <c r="B17" s="101">
        <v>0</v>
      </c>
      <c r="C17" s="75"/>
      <c r="D17" s="101">
        <v>0</v>
      </c>
      <c r="E17" s="75"/>
      <c r="F17" s="101">
        <v>0</v>
      </c>
      <c r="G17" s="101">
        <v>0</v>
      </c>
      <c r="H17" s="75"/>
      <c r="I17" s="89"/>
      <c r="J17" s="89"/>
      <c r="K17" s="89"/>
      <c r="L17" s="89"/>
    </row>
    <row r="18" s="63" customFormat="true" ht="30" customHeight="true" spans="1:12">
      <c r="A18" s="102" t="s">
        <v>113</v>
      </c>
      <c r="B18" s="101">
        <v>0</v>
      </c>
      <c r="C18" s="75"/>
      <c r="D18" s="101">
        <v>0</v>
      </c>
      <c r="E18" s="75"/>
      <c r="F18" s="101">
        <v>0</v>
      </c>
      <c r="G18" s="101">
        <v>0</v>
      </c>
      <c r="H18" s="75"/>
      <c r="I18" s="89"/>
      <c r="J18" s="89"/>
      <c r="K18" s="89"/>
      <c r="L18" s="89"/>
    </row>
    <row r="19" s="63" customFormat="true" ht="30" customHeight="true" spans="1:12">
      <c r="A19" s="102" t="s">
        <v>114</v>
      </c>
      <c r="B19" s="101">
        <v>0</v>
      </c>
      <c r="C19" s="75"/>
      <c r="D19" s="101">
        <v>0</v>
      </c>
      <c r="E19" s="75"/>
      <c r="F19" s="101">
        <v>0</v>
      </c>
      <c r="G19" s="101">
        <v>0</v>
      </c>
      <c r="H19" s="75"/>
      <c r="I19" s="89"/>
      <c r="J19" s="89"/>
      <c r="K19" s="89"/>
      <c r="L19" s="89"/>
    </row>
    <row r="20" ht="30" customHeight="true" spans="1:12">
      <c r="A20" s="102" t="s">
        <v>115</v>
      </c>
      <c r="B20" s="101">
        <v>0</v>
      </c>
      <c r="C20" s="75"/>
      <c r="D20" s="101">
        <v>0</v>
      </c>
      <c r="E20" s="75"/>
      <c r="F20" s="101"/>
      <c r="G20" s="101"/>
      <c r="H20" s="75"/>
      <c r="I20" s="89"/>
      <c r="J20" s="89"/>
      <c r="K20" s="89"/>
      <c r="L20" s="89"/>
    </row>
    <row r="21" s="94" customFormat="true" ht="30" customHeight="true" spans="1:11">
      <c r="A21" s="70" t="s">
        <v>48</v>
      </c>
      <c r="B21" s="99">
        <v>10833</v>
      </c>
      <c r="C21" s="72">
        <v>-0.961583607871229</v>
      </c>
      <c r="D21" s="99">
        <v>124060</v>
      </c>
      <c r="E21" s="72">
        <v>11.4520446782978</v>
      </c>
      <c r="F21" s="99">
        <v>72884</v>
      </c>
      <c r="G21" s="99">
        <v>51176</v>
      </c>
      <c r="H21" s="72">
        <v>0.702156851983974</v>
      </c>
      <c r="I21" s="107"/>
      <c r="J21" s="107"/>
      <c r="K21" s="107"/>
    </row>
    <row r="22" s="94" customFormat="true" ht="30" customHeight="true" spans="1:11">
      <c r="A22" s="70" t="s">
        <v>52</v>
      </c>
      <c r="B22" s="99">
        <v>400000</v>
      </c>
      <c r="C22" s="72">
        <v>-0.261992619926199</v>
      </c>
      <c r="D22" s="99">
        <v>350000</v>
      </c>
      <c r="E22" s="72">
        <v>0.875</v>
      </c>
      <c r="F22" s="99">
        <v>481500</v>
      </c>
      <c r="G22" s="99">
        <v>-131500</v>
      </c>
      <c r="H22" s="72">
        <v>-0.273104880581516</v>
      </c>
      <c r="I22" s="107"/>
      <c r="J22" s="107"/>
      <c r="K22" s="107"/>
    </row>
    <row r="23" s="94" customFormat="true" ht="30" customHeight="true" spans="1:11">
      <c r="A23" s="70" t="s">
        <v>53</v>
      </c>
      <c r="B23" s="99">
        <v>28693</v>
      </c>
      <c r="C23" s="72">
        <v>0.798934169278997</v>
      </c>
      <c r="D23" s="99">
        <v>21164</v>
      </c>
      <c r="E23" s="72">
        <v>0.737601505593699</v>
      </c>
      <c r="F23" s="99">
        <v>15950</v>
      </c>
      <c r="G23" s="99">
        <v>5214</v>
      </c>
      <c r="H23" s="72">
        <v>0.326896551724138</v>
      </c>
      <c r="I23" s="107"/>
      <c r="J23" s="107"/>
      <c r="K23" s="107"/>
    </row>
    <row r="24" ht="30" customHeight="true" spans="1:11">
      <c r="A24" s="76" t="s">
        <v>54</v>
      </c>
      <c r="B24" s="101">
        <v>27281</v>
      </c>
      <c r="C24" s="75"/>
      <c r="D24" s="101"/>
      <c r="E24" s="75"/>
      <c r="F24" s="101">
        <v>15462</v>
      </c>
      <c r="G24" s="101"/>
      <c r="H24" s="75"/>
      <c r="I24" s="89"/>
      <c r="J24" s="89"/>
      <c r="K24" s="89"/>
    </row>
    <row r="25" s="94" customFormat="true" ht="30" customHeight="true" spans="1:11">
      <c r="A25" s="70" t="s">
        <v>56</v>
      </c>
      <c r="B25" s="99">
        <v>0</v>
      </c>
      <c r="C25" s="72"/>
      <c r="D25" s="99">
        <v>0</v>
      </c>
      <c r="E25" s="72"/>
      <c r="F25" s="99">
        <v>0</v>
      </c>
      <c r="G25" s="99">
        <v>0</v>
      </c>
      <c r="H25" s="72"/>
      <c r="I25" s="107"/>
      <c r="J25" s="107"/>
      <c r="K25" s="107"/>
    </row>
    <row r="26" s="95" customFormat="true" ht="31" customHeight="true" spans="1:11">
      <c r="A26" s="105" t="s">
        <v>116</v>
      </c>
      <c r="B26" s="99">
        <v>1208145</v>
      </c>
      <c r="C26" s="72">
        <v>-0.0721764680584397</v>
      </c>
      <c r="D26" s="99">
        <v>533939</v>
      </c>
      <c r="E26" s="72">
        <v>0.441949434877436</v>
      </c>
      <c r="F26" s="71">
        <v>619547</v>
      </c>
      <c r="G26" s="99">
        <v>-85608</v>
      </c>
      <c r="H26" s="72">
        <v>-0.138178378718644</v>
      </c>
      <c r="I26" s="108"/>
      <c r="J26" s="108"/>
      <c r="K26" s="108"/>
    </row>
    <row r="27" spans="9:11">
      <c r="I27" s="89"/>
      <c r="J27" s="89"/>
      <c r="K27" s="89"/>
    </row>
    <row r="28" spans="9:11">
      <c r="I28" s="89"/>
      <c r="J28" s="89"/>
      <c r="K28" s="89"/>
    </row>
  </sheetData>
  <mergeCells count="4">
    <mergeCell ref="A2:H2"/>
    <mergeCell ref="B4:C4"/>
    <mergeCell ref="D4:H4"/>
    <mergeCell ref="A4:A5"/>
  </mergeCells>
  <printOptions horizontalCentered="true"/>
  <pageMargins left="0.393055555555556" right="0.393055555555556" top="0.393055555555556" bottom="0.393055555555556" header="0.511805555555556" footer="0.511805555555556"/>
  <pageSetup paperSize="9" scale="63" fitToHeight="0" orientation="portrait" useFirstPageNumber="true" horizontalDpi="600"/>
  <headerFooter alignWithMargins="0" differentOddEven="1">
    <evenFooter>&amp;L-&amp;P-</even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pageSetUpPr fitToPage="true"/>
  </sheetPr>
  <dimension ref="A1:K40"/>
  <sheetViews>
    <sheetView showZeros="0" workbookViewId="0">
      <pane xSplit="1" ySplit="6" topLeftCell="B32" activePane="bottomRight" state="frozen"/>
      <selection/>
      <selection pane="topRight"/>
      <selection pane="bottomLeft"/>
      <selection pane="bottomRight" activeCell="B6" sqref="B6:H40"/>
    </sheetView>
  </sheetViews>
  <sheetFormatPr defaultColWidth="9" defaultRowHeight="15.75"/>
  <cols>
    <col min="1" max="1" width="59.625" style="39" customWidth="true"/>
    <col min="2" max="2" width="14.5" style="39" customWidth="true"/>
    <col min="3" max="3" width="13.75" style="39" customWidth="true"/>
    <col min="4" max="4" width="12.875" style="39" customWidth="true"/>
    <col min="5" max="5" width="15.625" style="39" customWidth="true"/>
    <col min="6" max="6" width="13.5" style="39" customWidth="true"/>
    <col min="7" max="7" width="11.75" style="68" customWidth="true"/>
    <col min="8" max="8" width="13.5" style="68" customWidth="true"/>
    <col min="9" max="9" width="8" style="39" customWidth="true"/>
    <col min="10" max="10" width="8.875" style="39" customWidth="true"/>
    <col min="11" max="16384" width="9" style="39"/>
  </cols>
  <sheetData>
    <row r="1" s="60" customFormat="true" ht="20.1" customHeight="true" spans="1:8">
      <c r="A1" s="8" t="s">
        <v>117</v>
      </c>
      <c r="G1" s="85"/>
      <c r="H1" s="85"/>
    </row>
    <row r="2" s="61" customFormat="true" ht="45" customHeight="true" spans="1:8">
      <c r="A2" s="69" t="s">
        <v>118</v>
      </c>
      <c r="B2" s="69"/>
      <c r="C2" s="69"/>
      <c r="D2" s="69"/>
      <c r="E2" s="69"/>
      <c r="F2" s="69"/>
      <c r="G2" s="69"/>
      <c r="H2" s="69"/>
    </row>
    <row r="3" s="62" customFormat="true" ht="30" customHeight="true" spans="8:8">
      <c r="H3" s="86" t="s">
        <v>2</v>
      </c>
    </row>
    <row r="4" s="63" customFormat="true" ht="30" customHeight="true" spans="1:8">
      <c r="A4" s="44" t="s">
        <v>3</v>
      </c>
      <c r="B4" s="45" t="s">
        <v>4</v>
      </c>
      <c r="C4" s="46"/>
      <c r="D4" s="15" t="s">
        <v>5</v>
      </c>
      <c r="E4" s="15"/>
      <c r="F4" s="15"/>
      <c r="G4" s="15"/>
      <c r="H4" s="15"/>
    </row>
    <row r="5" s="63" customFormat="true" ht="30" customHeight="true" spans="1:8">
      <c r="A5" s="47"/>
      <c r="B5" s="46" t="s">
        <v>7</v>
      </c>
      <c r="C5" s="15" t="s">
        <v>8</v>
      </c>
      <c r="D5" s="15" t="s">
        <v>9</v>
      </c>
      <c r="E5" s="15" t="s">
        <v>10</v>
      </c>
      <c r="F5" s="30" t="s">
        <v>11</v>
      </c>
      <c r="G5" s="15" t="s">
        <v>119</v>
      </c>
      <c r="H5" s="15" t="s">
        <v>8</v>
      </c>
    </row>
    <row r="6" s="64" customFormat="true" ht="30" customHeight="true" spans="1:11">
      <c r="A6" s="70" t="s">
        <v>120</v>
      </c>
      <c r="B6" s="71">
        <f t="shared" ref="B6:F6" si="0">B7+B9+B12+B19+B22+B24+B27+B29+B31</f>
        <v>683424</v>
      </c>
      <c r="C6" s="72">
        <v>-0.202575378716721</v>
      </c>
      <c r="D6" s="71">
        <f t="shared" si="0"/>
        <v>590722</v>
      </c>
      <c r="E6" s="72">
        <f>D6/B6</f>
        <v>0.864356534157419</v>
      </c>
      <c r="F6" s="71">
        <f t="shared" si="0"/>
        <v>568337.8</v>
      </c>
      <c r="G6" s="71">
        <f t="shared" ref="G6:G14" si="1">D6-F6</f>
        <v>22384.2</v>
      </c>
      <c r="H6" s="72">
        <f t="shared" ref="H6:H14" si="2">G6/F6</f>
        <v>0.0393853796105062</v>
      </c>
      <c r="I6" s="87"/>
      <c r="J6" s="87"/>
      <c r="K6" s="87"/>
    </row>
    <row r="7" s="65" customFormat="true" ht="30" customHeight="true" spans="1:11">
      <c r="A7" s="73" t="s">
        <v>121</v>
      </c>
      <c r="B7" s="74">
        <f t="shared" ref="B7:F7" si="3">B8</f>
        <v>0</v>
      </c>
      <c r="C7" s="75"/>
      <c r="D7" s="74">
        <f t="shared" si="3"/>
        <v>0</v>
      </c>
      <c r="E7" s="75"/>
      <c r="F7" s="74">
        <f t="shared" si="3"/>
        <v>0</v>
      </c>
      <c r="G7" s="74">
        <f t="shared" si="1"/>
        <v>0</v>
      </c>
      <c r="H7" s="75"/>
      <c r="I7" s="88"/>
      <c r="J7" s="88"/>
      <c r="K7" s="88"/>
    </row>
    <row r="8" s="63" customFormat="true" ht="30" customHeight="true" spans="1:11">
      <c r="A8" s="76" t="s">
        <v>122</v>
      </c>
      <c r="B8" s="74">
        <v>0</v>
      </c>
      <c r="C8" s="75"/>
      <c r="D8" s="74"/>
      <c r="E8" s="75"/>
      <c r="F8" s="74"/>
      <c r="G8" s="74">
        <f t="shared" si="1"/>
        <v>0</v>
      </c>
      <c r="H8" s="75"/>
      <c r="I8" s="89"/>
      <c r="J8" s="89"/>
      <c r="K8" s="89"/>
    </row>
    <row r="9" s="66" customFormat="true" ht="30" customHeight="true" spans="1:11">
      <c r="A9" s="77" t="s">
        <v>123</v>
      </c>
      <c r="B9" s="74">
        <f t="shared" ref="B9:F9" si="4">B10+B11</f>
        <v>319</v>
      </c>
      <c r="C9" s="75">
        <v>-0.294247787610619</v>
      </c>
      <c r="D9" s="74">
        <f t="shared" si="4"/>
        <v>298</v>
      </c>
      <c r="E9" s="75"/>
      <c r="F9" s="74">
        <f t="shared" si="4"/>
        <v>287</v>
      </c>
      <c r="G9" s="74">
        <f t="shared" si="1"/>
        <v>11</v>
      </c>
      <c r="H9" s="75">
        <f t="shared" si="2"/>
        <v>0.0383275261324042</v>
      </c>
      <c r="I9" s="90"/>
      <c r="J9" s="90"/>
      <c r="K9" s="90"/>
    </row>
    <row r="10" ht="30" customHeight="true" spans="1:11">
      <c r="A10" s="76" t="s">
        <v>124</v>
      </c>
      <c r="B10" s="74">
        <v>319</v>
      </c>
      <c r="C10" s="75">
        <v>-0.278280542986425</v>
      </c>
      <c r="D10" s="74">
        <v>288</v>
      </c>
      <c r="E10" s="75"/>
      <c r="F10" s="74">
        <v>277</v>
      </c>
      <c r="G10" s="74">
        <f t="shared" si="1"/>
        <v>11</v>
      </c>
      <c r="H10" s="75">
        <f t="shared" si="2"/>
        <v>0.0397111913357401</v>
      </c>
      <c r="I10" s="91"/>
      <c r="J10" s="91"/>
      <c r="K10" s="91"/>
    </row>
    <row r="11" ht="30" customHeight="true" spans="1:11">
      <c r="A11" s="76" t="s">
        <v>125</v>
      </c>
      <c r="B11" s="74"/>
      <c r="C11" s="75">
        <v>-1</v>
      </c>
      <c r="D11" s="74">
        <v>10</v>
      </c>
      <c r="E11" s="75"/>
      <c r="F11" s="74">
        <v>10</v>
      </c>
      <c r="G11" s="74">
        <f t="shared" si="1"/>
        <v>0</v>
      </c>
      <c r="H11" s="75">
        <f t="shared" si="2"/>
        <v>0</v>
      </c>
      <c r="I11" s="91"/>
      <c r="J11" s="91"/>
      <c r="K11" s="91"/>
    </row>
    <row r="12" s="66" customFormat="true" ht="30" customHeight="true" spans="1:11">
      <c r="A12" s="73" t="s">
        <v>126</v>
      </c>
      <c r="B12" s="74">
        <f t="shared" ref="B12:F12" si="5">SUM(B13:B18)</f>
        <v>241806</v>
      </c>
      <c r="C12" s="75">
        <v>-0.114341596343179</v>
      </c>
      <c r="D12" s="74">
        <f t="shared" si="5"/>
        <v>238834</v>
      </c>
      <c r="E12" s="75">
        <f t="shared" ref="E12:E14" si="6">D12/B12</f>
        <v>0.987709155273236</v>
      </c>
      <c r="F12" s="74">
        <f t="shared" si="5"/>
        <v>120528</v>
      </c>
      <c r="G12" s="74">
        <f t="shared" si="1"/>
        <v>118306</v>
      </c>
      <c r="H12" s="75">
        <f t="shared" si="2"/>
        <v>0.981564449754414</v>
      </c>
      <c r="I12" s="90"/>
      <c r="J12" s="90"/>
      <c r="K12" s="90"/>
    </row>
    <row r="13" ht="30" customHeight="true" spans="1:11">
      <c r="A13" s="76" t="s">
        <v>127</v>
      </c>
      <c r="B13" s="74">
        <v>201811</v>
      </c>
      <c r="C13" s="75">
        <v>-0.159467552967734</v>
      </c>
      <c r="D13" s="74">
        <v>214884</v>
      </c>
      <c r="E13" s="75">
        <f t="shared" si="6"/>
        <v>1.06477843130454</v>
      </c>
      <c r="F13" s="74">
        <v>100833</v>
      </c>
      <c r="G13" s="74">
        <f t="shared" si="1"/>
        <v>114051</v>
      </c>
      <c r="H13" s="75">
        <f t="shared" si="2"/>
        <v>1.13108803665467</v>
      </c>
      <c r="I13" s="91"/>
      <c r="J13" s="91"/>
      <c r="K13" s="91"/>
    </row>
    <row r="14" ht="30" customHeight="true" spans="1:11">
      <c r="A14" s="76" t="s">
        <v>128</v>
      </c>
      <c r="B14" s="74">
        <v>7300</v>
      </c>
      <c r="C14" s="75">
        <v>0.123076923076923</v>
      </c>
      <c r="D14" s="74">
        <v>6000</v>
      </c>
      <c r="E14" s="75">
        <f t="shared" si="6"/>
        <v>0.821917808219178</v>
      </c>
      <c r="F14" s="74">
        <v>6500</v>
      </c>
      <c r="G14" s="74">
        <f t="shared" si="1"/>
        <v>-500</v>
      </c>
      <c r="H14" s="75">
        <f t="shared" si="2"/>
        <v>-0.0769230769230769</v>
      </c>
      <c r="I14" s="91"/>
      <c r="J14" s="91"/>
      <c r="K14" s="91"/>
    </row>
    <row r="15" ht="30" customHeight="true" spans="1:11">
      <c r="A15" s="76" t="s">
        <v>129</v>
      </c>
      <c r="B15" s="74"/>
      <c r="C15" s="75"/>
      <c r="D15" s="74"/>
      <c r="E15" s="75"/>
      <c r="F15" s="74"/>
      <c r="G15" s="74"/>
      <c r="H15" s="75"/>
      <c r="I15" s="91"/>
      <c r="J15" s="91"/>
      <c r="K15" s="91"/>
    </row>
    <row r="16" ht="30" customHeight="true" spans="1:11">
      <c r="A16" s="76" t="s">
        <v>130</v>
      </c>
      <c r="B16" s="74">
        <v>6200</v>
      </c>
      <c r="C16" s="75">
        <v>0.244729973900823</v>
      </c>
      <c r="D16" s="74">
        <v>331</v>
      </c>
      <c r="E16" s="75">
        <f t="shared" ref="E16:E19" si="7">D16/B16</f>
        <v>0.0533870967741936</v>
      </c>
      <c r="F16" s="74">
        <v>3471</v>
      </c>
      <c r="G16" s="74">
        <f t="shared" ref="G16:G25" si="8">D16-F16</f>
        <v>-3140</v>
      </c>
      <c r="H16" s="75">
        <f>G16/F16</f>
        <v>-0.90463843272832</v>
      </c>
      <c r="I16" s="91"/>
      <c r="J16" s="91"/>
      <c r="K16" s="91"/>
    </row>
    <row r="17" ht="30" customHeight="true" spans="1:11">
      <c r="A17" s="76" t="s">
        <v>131</v>
      </c>
      <c r="B17" s="74">
        <v>26495</v>
      </c>
      <c r="C17" s="75">
        <v>0.235543741839209</v>
      </c>
      <c r="D17" s="74">
        <v>17619</v>
      </c>
      <c r="E17" s="75">
        <f t="shared" si="7"/>
        <v>0.664993394980185</v>
      </c>
      <c r="F17" s="74">
        <v>9354</v>
      </c>
      <c r="G17" s="74">
        <f t="shared" si="8"/>
        <v>8265</v>
      </c>
      <c r="H17" s="75">
        <f>G17/F17</f>
        <v>0.883579217447081</v>
      </c>
      <c r="I17" s="91"/>
      <c r="J17" s="91"/>
      <c r="K17" s="91"/>
    </row>
    <row r="18" ht="45" customHeight="true" spans="1:11">
      <c r="A18" s="76" t="s">
        <v>132</v>
      </c>
      <c r="B18" s="74"/>
      <c r="C18" s="75"/>
      <c r="D18" s="74"/>
      <c r="E18" s="75"/>
      <c r="F18" s="74">
        <v>370</v>
      </c>
      <c r="G18" s="74">
        <f t="shared" si="8"/>
        <v>-370</v>
      </c>
      <c r="H18" s="75"/>
      <c r="I18" s="91"/>
      <c r="J18" s="91"/>
      <c r="K18" s="91"/>
    </row>
    <row r="19" ht="30" customHeight="true" spans="1:11">
      <c r="A19" s="73" t="s">
        <v>133</v>
      </c>
      <c r="B19" s="74">
        <f t="shared" ref="B19:F19" si="9">SUM(B20:B21)</f>
        <v>195</v>
      </c>
      <c r="C19" s="75">
        <v>0</v>
      </c>
      <c r="D19" s="74">
        <f t="shared" si="9"/>
        <v>195</v>
      </c>
      <c r="E19" s="75">
        <f t="shared" si="7"/>
        <v>1</v>
      </c>
      <c r="F19" s="74">
        <f t="shared" si="9"/>
        <v>195</v>
      </c>
      <c r="G19" s="74">
        <f t="shared" si="8"/>
        <v>0</v>
      </c>
      <c r="H19" s="75"/>
      <c r="I19" s="91"/>
      <c r="J19" s="91"/>
      <c r="K19" s="91"/>
    </row>
    <row r="20" s="62" customFormat="true" ht="30" customHeight="true" spans="1:11">
      <c r="A20" s="76" t="s">
        <v>134</v>
      </c>
      <c r="B20" s="74">
        <v>0</v>
      </c>
      <c r="C20" s="75"/>
      <c r="D20" s="74"/>
      <c r="E20" s="75"/>
      <c r="F20" s="74"/>
      <c r="G20" s="74">
        <f t="shared" si="8"/>
        <v>0</v>
      </c>
      <c r="H20" s="75"/>
      <c r="I20" s="91"/>
      <c r="J20" s="91"/>
      <c r="K20" s="91"/>
    </row>
    <row r="21" ht="30" customHeight="true" spans="1:11">
      <c r="A21" s="76" t="s">
        <v>135</v>
      </c>
      <c r="B21" s="74">
        <v>195</v>
      </c>
      <c r="C21" s="75"/>
      <c r="D21" s="74">
        <v>195</v>
      </c>
      <c r="E21" s="75">
        <f t="shared" ref="E21:E25" si="10">D21/B21</f>
        <v>1</v>
      </c>
      <c r="F21" s="74">
        <v>195</v>
      </c>
      <c r="G21" s="74">
        <f t="shared" si="8"/>
        <v>0</v>
      </c>
      <c r="H21" s="75"/>
      <c r="I21" s="91"/>
      <c r="J21" s="91"/>
      <c r="K21" s="91"/>
    </row>
    <row r="22" ht="30" customHeight="true" spans="1:11">
      <c r="A22" s="73" t="s">
        <v>136</v>
      </c>
      <c r="B22" s="74"/>
      <c r="C22" s="75">
        <v>-1</v>
      </c>
      <c r="D22" s="74">
        <f>D23</f>
        <v>0</v>
      </c>
      <c r="E22" s="75"/>
      <c r="F22" s="74">
        <v>6</v>
      </c>
      <c r="G22" s="74">
        <f t="shared" si="8"/>
        <v>-6</v>
      </c>
      <c r="H22" s="75"/>
      <c r="I22" s="91"/>
      <c r="J22" s="91"/>
      <c r="K22" s="91"/>
    </row>
    <row r="23" ht="30" customHeight="true" spans="1:11">
      <c r="A23" s="76" t="s">
        <v>137</v>
      </c>
      <c r="B23" s="74"/>
      <c r="C23" s="75">
        <v>-1</v>
      </c>
      <c r="D23" s="74">
        <v>0</v>
      </c>
      <c r="E23" s="75"/>
      <c r="F23" s="74">
        <v>6</v>
      </c>
      <c r="G23" s="74">
        <f t="shared" si="8"/>
        <v>-6</v>
      </c>
      <c r="H23" s="75"/>
      <c r="I23" s="91"/>
      <c r="J23" s="91"/>
      <c r="K23" s="91"/>
    </row>
    <row r="24" ht="30" customHeight="true" spans="1:11">
      <c r="A24" s="78" t="s">
        <v>138</v>
      </c>
      <c r="B24" s="74">
        <f t="shared" ref="B24:F24" si="11">B25+B26</f>
        <v>400447</v>
      </c>
      <c r="C24" s="75">
        <v>-0.284539176887825</v>
      </c>
      <c r="D24" s="74">
        <f t="shared" si="11"/>
        <v>351395</v>
      </c>
      <c r="E24" s="75">
        <f t="shared" si="10"/>
        <v>0.877506886054834</v>
      </c>
      <c r="F24" s="74">
        <f t="shared" si="11"/>
        <v>441733</v>
      </c>
      <c r="G24" s="74">
        <f t="shared" si="8"/>
        <v>-90338</v>
      </c>
      <c r="H24" s="75">
        <f t="shared" ref="H24:H30" si="12">G24/F24</f>
        <v>-0.204508153115117</v>
      </c>
      <c r="I24" s="91"/>
      <c r="J24" s="91"/>
      <c r="K24" s="91"/>
    </row>
    <row r="25" ht="30" customHeight="true" spans="1:11">
      <c r="A25" s="78" t="s">
        <v>139</v>
      </c>
      <c r="B25" s="74">
        <v>400000</v>
      </c>
      <c r="C25" s="74">
        <v>-0.283667621776504</v>
      </c>
      <c r="D25" s="74">
        <v>351158</v>
      </c>
      <c r="E25" s="75">
        <f t="shared" si="10"/>
        <v>0.877895</v>
      </c>
      <c r="F25" s="74">
        <v>441358</v>
      </c>
      <c r="G25" s="74">
        <f t="shared" si="8"/>
        <v>-90200</v>
      </c>
      <c r="H25" s="75">
        <f t="shared" si="12"/>
        <v>-0.204369242202475</v>
      </c>
      <c r="I25" s="91"/>
      <c r="J25" s="91"/>
      <c r="K25" s="91"/>
    </row>
    <row r="26" s="67" customFormat="true" ht="30" customHeight="true" spans="1:11">
      <c r="A26" s="79" t="s">
        <v>140</v>
      </c>
      <c r="B26" s="74">
        <v>447</v>
      </c>
      <c r="C26" s="75"/>
      <c r="D26" s="74">
        <v>237</v>
      </c>
      <c r="E26" s="75"/>
      <c r="F26" s="74">
        <v>375</v>
      </c>
      <c r="G26" s="74"/>
      <c r="H26" s="75"/>
      <c r="I26" s="91"/>
      <c r="J26" s="91"/>
      <c r="K26" s="91"/>
    </row>
    <row r="27" s="63" customFormat="true" ht="30" customHeight="true" spans="1:11">
      <c r="A27" s="78" t="s">
        <v>141</v>
      </c>
      <c r="B27" s="74">
        <f t="shared" ref="B27:F27" si="13">B28</f>
        <v>39854</v>
      </c>
      <c r="C27" s="75">
        <v>0.71828921272743</v>
      </c>
      <c r="D27" s="74">
        <f t="shared" si="13"/>
        <v>0</v>
      </c>
      <c r="E27" s="75">
        <f t="shared" ref="E27:E29" si="14">D27/B27</f>
        <v>0</v>
      </c>
      <c r="F27" s="74">
        <f t="shared" si="13"/>
        <v>5588</v>
      </c>
      <c r="G27" s="74">
        <f t="shared" ref="G27:G30" si="15">D27-F27</f>
        <v>-5588</v>
      </c>
      <c r="H27" s="75">
        <f t="shared" si="12"/>
        <v>-1</v>
      </c>
      <c r="I27" s="89"/>
      <c r="J27" s="89"/>
      <c r="K27" s="89"/>
    </row>
    <row r="28" s="65" customFormat="true" ht="30" customHeight="true" spans="1:11">
      <c r="A28" s="80" t="s">
        <v>142</v>
      </c>
      <c r="B28" s="74">
        <v>39854</v>
      </c>
      <c r="C28" s="75">
        <v>0.71828921272743</v>
      </c>
      <c r="D28" s="74">
        <v>0</v>
      </c>
      <c r="E28" s="75">
        <f t="shared" si="14"/>
        <v>0</v>
      </c>
      <c r="F28" s="74">
        <v>5588</v>
      </c>
      <c r="G28" s="74">
        <f t="shared" si="15"/>
        <v>-5588</v>
      </c>
      <c r="H28" s="75">
        <f t="shared" si="12"/>
        <v>-1</v>
      </c>
      <c r="I28" s="88"/>
      <c r="J28" s="88"/>
      <c r="K28" s="88"/>
    </row>
    <row r="29" ht="30" customHeight="true" spans="1:11">
      <c r="A29" s="78" t="s">
        <v>143</v>
      </c>
      <c r="B29" s="74">
        <v>803</v>
      </c>
      <c r="C29" s="75">
        <v>0.812641083521445</v>
      </c>
      <c r="D29" s="74">
        <f>D30</f>
        <v>0</v>
      </c>
      <c r="E29" s="75">
        <f t="shared" si="14"/>
        <v>0</v>
      </c>
      <c r="F29" s="74">
        <f>F30</f>
        <v>0.8</v>
      </c>
      <c r="G29" s="74">
        <f t="shared" si="15"/>
        <v>-0.8</v>
      </c>
      <c r="H29" s="75">
        <f t="shared" si="12"/>
        <v>-1</v>
      </c>
      <c r="I29" s="91"/>
      <c r="J29" s="91"/>
      <c r="K29" s="91"/>
    </row>
    <row r="30" s="62" customFormat="true" ht="30" customHeight="true" spans="1:11">
      <c r="A30" s="80" t="s">
        <v>144</v>
      </c>
      <c r="B30" s="74">
        <v>803</v>
      </c>
      <c r="C30" s="75">
        <v>0.812641083521445</v>
      </c>
      <c r="D30" s="74">
        <v>0</v>
      </c>
      <c r="E30" s="75"/>
      <c r="F30" s="74">
        <v>0.8</v>
      </c>
      <c r="G30" s="74">
        <f t="shared" si="15"/>
        <v>-0.8</v>
      </c>
      <c r="H30" s="75">
        <f t="shared" si="12"/>
        <v>-1</v>
      </c>
      <c r="I30" s="91"/>
      <c r="J30" s="91"/>
      <c r="K30" s="91"/>
    </row>
    <row r="31" s="62" customFormat="true" ht="30" customHeight="true" spans="1:11">
      <c r="A31" s="78" t="s">
        <v>145</v>
      </c>
      <c r="B31" s="74"/>
      <c r="C31" s="75"/>
      <c r="D31" s="74"/>
      <c r="E31" s="75"/>
      <c r="F31" s="74"/>
      <c r="G31" s="74"/>
      <c r="H31" s="75"/>
      <c r="I31" s="91"/>
      <c r="J31" s="91"/>
      <c r="K31" s="91"/>
    </row>
    <row r="32" s="62" customFormat="true" ht="30" customHeight="true" spans="1:11">
      <c r="A32" s="78" t="s">
        <v>146</v>
      </c>
      <c r="B32" s="74"/>
      <c r="C32" s="75"/>
      <c r="D32" s="74"/>
      <c r="E32" s="75"/>
      <c r="F32" s="74"/>
      <c r="G32" s="74"/>
      <c r="H32" s="75"/>
      <c r="I32" s="91"/>
      <c r="J32" s="91"/>
      <c r="K32" s="91"/>
    </row>
    <row r="33" s="62" customFormat="true" ht="30" customHeight="true" spans="1:11">
      <c r="A33" s="78" t="s">
        <v>147</v>
      </c>
      <c r="B33" s="74"/>
      <c r="C33" s="75"/>
      <c r="D33" s="74"/>
      <c r="E33" s="75"/>
      <c r="F33" s="74"/>
      <c r="G33" s="74"/>
      <c r="H33" s="72"/>
      <c r="I33" s="91"/>
      <c r="J33" s="91"/>
      <c r="K33" s="91"/>
    </row>
    <row r="34" s="64" customFormat="true" ht="30" customHeight="true" spans="1:8">
      <c r="A34" s="81" t="s">
        <v>90</v>
      </c>
      <c r="B34" s="71">
        <v>5200</v>
      </c>
      <c r="C34" s="72"/>
      <c r="D34" s="71"/>
      <c r="E34" s="72"/>
      <c r="F34" s="71">
        <v>0</v>
      </c>
      <c r="G34" s="71">
        <f t="shared" ref="G34:G36" si="16">D34-F34</f>
        <v>0</v>
      </c>
      <c r="H34" s="72"/>
    </row>
    <row r="35" s="64" customFormat="true" ht="30" customHeight="true" spans="1:8">
      <c r="A35" s="81" t="s">
        <v>91</v>
      </c>
      <c r="B35" s="71">
        <v>167735</v>
      </c>
      <c r="C35" s="72">
        <v>0.00858046516102653</v>
      </c>
      <c r="D35" s="74"/>
      <c r="E35" s="75">
        <f t="shared" ref="E35:E38" si="17">D35/B35</f>
        <v>0</v>
      </c>
      <c r="F35" s="71">
        <v>4356</v>
      </c>
      <c r="G35" s="71">
        <f t="shared" si="16"/>
        <v>-4356</v>
      </c>
      <c r="H35" s="72">
        <f>G35/F35</f>
        <v>-1</v>
      </c>
    </row>
    <row r="36" s="64" customFormat="true" ht="30" customHeight="true" spans="1:8">
      <c r="A36" s="81" t="s">
        <v>148</v>
      </c>
      <c r="B36" s="71">
        <v>351786</v>
      </c>
      <c r="C36" s="72">
        <v>0.365538764910701</v>
      </c>
      <c r="D36" s="74">
        <v>0</v>
      </c>
      <c r="E36" s="75">
        <f t="shared" si="17"/>
        <v>0</v>
      </c>
      <c r="F36" s="74">
        <v>0</v>
      </c>
      <c r="G36" s="71">
        <f t="shared" si="16"/>
        <v>0</v>
      </c>
      <c r="H36" s="72"/>
    </row>
    <row r="37" s="64" customFormat="true" ht="30" customHeight="true" spans="1:8">
      <c r="A37" s="81" t="s">
        <v>149</v>
      </c>
      <c r="B37" s="71"/>
      <c r="C37" s="72"/>
      <c r="D37" s="74">
        <v>0</v>
      </c>
      <c r="E37" s="75"/>
      <c r="F37" s="74">
        <v>0</v>
      </c>
      <c r="G37" s="71"/>
      <c r="H37" s="72"/>
    </row>
    <row r="38" s="64" customFormat="true" ht="30" customHeight="true" spans="1:8">
      <c r="A38" s="82" t="s">
        <v>150</v>
      </c>
      <c r="B38" s="71">
        <f>B6+B34+B35+B36+B37</f>
        <v>1208145</v>
      </c>
      <c r="C38" s="72">
        <v>-0.0568470308299062</v>
      </c>
      <c r="D38" s="71">
        <f>D6+D34+D35+D36</f>
        <v>590722</v>
      </c>
      <c r="E38" s="72">
        <f t="shared" si="17"/>
        <v>0.488949588004751</v>
      </c>
      <c r="F38" s="71">
        <f>F6+F34+F35+F36</f>
        <v>572693.8</v>
      </c>
      <c r="G38" s="71">
        <f t="shared" ref="G38:G40" si="18">D38-F38</f>
        <v>18028.2</v>
      </c>
      <c r="H38" s="72">
        <f>G38/F38</f>
        <v>0.0314796493344261</v>
      </c>
    </row>
    <row r="39" s="64" customFormat="true" ht="30" customHeight="true" spans="1:8">
      <c r="A39" s="83" t="s">
        <v>97</v>
      </c>
      <c r="B39" s="71">
        <f>'3.基金收'!B26-B38</f>
        <v>0</v>
      </c>
      <c r="C39" s="72"/>
      <c r="D39" s="71"/>
      <c r="E39" s="72"/>
      <c r="F39" s="71"/>
      <c r="G39" s="71">
        <f t="shared" si="18"/>
        <v>0</v>
      </c>
      <c r="H39" s="72"/>
    </row>
    <row r="40" ht="30" customHeight="true" spans="1:8">
      <c r="A40" s="84" t="s">
        <v>98</v>
      </c>
      <c r="B40" s="74">
        <v>0</v>
      </c>
      <c r="C40" s="75"/>
      <c r="D40" s="74"/>
      <c r="E40" s="75"/>
      <c r="F40" s="74"/>
      <c r="G40" s="74">
        <f t="shared" si="18"/>
        <v>0</v>
      </c>
      <c r="H40" s="75"/>
    </row>
  </sheetData>
  <mergeCells count="4">
    <mergeCell ref="A2:H2"/>
    <mergeCell ref="B4:C4"/>
    <mergeCell ref="D4:H4"/>
    <mergeCell ref="A4:A5"/>
  </mergeCells>
  <printOptions horizontalCentered="true"/>
  <pageMargins left="0.393055555555556" right="0.393055555555556" top="0.393055555555556" bottom="0.393055555555556" header="0.511805555555556" footer="0.511805555555556"/>
  <pageSetup paperSize="9" scale="62" fitToHeight="0" orientation="portrait" useFirstPageNumber="true" horizontalDpi="600"/>
  <headerFooter alignWithMargins="0" differentOddEven="1">
    <evenFooter>&amp;L-&amp;P-</even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>
    <pageSetUpPr fitToPage="true"/>
  </sheetPr>
  <dimension ref="A1:H26"/>
  <sheetViews>
    <sheetView showZeros="0" tabSelected="1" workbookViewId="0">
      <pane xSplit="1" ySplit="5" topLeftCell="B10" activePane="bottomRight" state="frozen"/>
      <selection/>
      <selection pane="topRight"/>
      <selection pane="bottomLeft"/>
      <selection pane="bottomRight" activeCell="B6" sqref="B6:H26"/>
    </sheetView>
  </sheetViews>
  <sheetFormatPr defaultColWidth="9.125" defaultRowHeight="15.75" outlineLevelCol="7"/>
  <cols>
    <col min="1" max="1" width="58" style="38" customWidth="true"/>
    <col min="2" max="2" width="13.25" style="5" customWidth="true"/>
    <col min="3" max="3" width="15.625" style="5" customWidth="true"/>
    <col min="4" max="4" width="12.625" style="5" customWidth="true"/>
    <col min="5" max="5" width="15.75" style="5" customWidth="true"/>
    <col min="6" max="6" width="14.625" style="39" customWidth="true"/>
    <col min="7" max="7" width="9" style="28" customWidth="true"/>
    <col min="8" max="8" width="11.25" style="28" customWidth="true"/>
    <col min="9" max="16384" width="9.125" style="5"/>
  </cols>
  <sheetData>
    <row r="1" ht="20.1" customHeight="true" spans="1:2">
      <c r="A1" s="40" t="s">
        <v>151</v>
      </c>
      <c r="B1" s="41"/>
    </row>
    <row r="2" ht="45" customHeight="true" spans="1:8">
      <c r="A2" s="42" t="s">
        <v>152</v>
      </c>
      <c r="B2" s="10"/>
      <c r="C2" s="10"/>
      <c r="D2" s="10"/>
      <c r="E2" s="10"/>
      <c r="F2" s="10"/>
      <c r="G2" s="10"/>
      <c r="H2" s="10"/>
    </row>
    <row r="3" s="1" customFormat="true" ht="20.1" customHeight="true" spans="1:8">
      <c r="A3" s="43"/>
      <c r="B3" s="12"/>
      <c r="C3" s="12"/>
      <c r="D3" s="12"/>
      <c r="F3" s="55"/>
      <c r="H3" s="29" t="s">
        <v>2</v>
      </c>
    </row>
    <row r="4" s="3" customFormat="true" ht="30" customHeight="true" spans="1:8">
      <c r="A4" s="44" t="s">
        <v>3</v>
      </c>
      <c r="B4" s="45" t="s">
        <v>4</v>
      </c>
      <c r="C4" s="46"/>
      <c r="D4" s="15" t="s">
        <v>5</v>
      </c>
      <c r="E4" s="15"/>
      <c r="F4" s="15"/>
      <c r="G4" s="15"/>
      <c r="H4" s="15"/>
    </row>
    <row r="5" s="3" customFormat="true" ht="30" customHeight="true" spans="1:8">
      <c r="A5" s="47"/>
      <c r="B5" s="46" t="s">
        <v>7</v>
      </c>
      <c r="C5" s="15" t="s">
        <v>8</v>
      </c>
      <c r="D5" s="15" t="s">
        <v>9</v>
      </c>
      <c r="E5" s="15" t="s">
        <v>10</v>
      </c>
      <c r="F5" s="30" t="s">
        <v>11</v>
      </c>
      <c r="G5" s="15" t="s">
        <v>153</v>
      </c>
      <c r="H5" s="15" t="s">
        <v>8</v>
      </c>
    </row>
    <row r="6" s="2" customFormat="true" ht="30" customHeight="true" spans="1:8">
      <c r="A6" s="48" t="s">
        <v>154</v>
      </c>
      <c r="B6" s="21">
        <v>13000</v>
      </c>
      <c r="C6" s="49">
        <v>3.23039375203384</v>
      </c>
      <c r="D6" s="24">
        <v>0</v>
      </c>
      <c r="E6" s="32">
        <v>0</v>
      </c>
      <c r="F6" s="21">
        <v>0</v>
      </c>
      <c r="G6" s="56">
        <v>0</v>
      </c>
      <c r="H6" s="57">
        <v>0</v>
      </c>
    </row>
    <row r="7" ht="30" customHeight="true" spans="1:8">
      <c r="A7" s="50" t="s">
        <v>155</v>
      </c>
      <c r="B7" s="21">
        <v>13000</v>
      </c>
      <c r="C7" s="49">
        <v>3.32037221668328</v>
      </c>
      <c r="D7" s="24">
        <v>0</v>
      </c>
      <c r="E7" s="35">
        <v>0</v>
      </c>
      <c r="F7" s="24">
        <v>0</v>
      </c>
      <c r="G7" s="58">
        <v>0</v>
      </c>
      <c r="H7" s="59"/>
    </row>
    <row r="8" ht="30" customHeight="true" spans="1:8">
      <c r="A8" s="51" t="s">
        <v>156</v>
      </c>
      <c r="B8" s="21"/>
      <c r="C8" s="52"/>
      <c r="D8" s="24"/>
      <c r="E8" s="35"/>
      <c r="F8" s="24"/>
      <c r="G8" s="58">
        <v>0</v>
      </c>
      <c r="H8" s="59"/>
    </row>
    <row r="9" ht="30" customHeight="true" spans="1:8">
      <c r="A9" s="51" t="s">
        <v>157</v>
      </c>
      <c r="B9" s="24"/>
      <c r="C9" s="52"/>
      <c r="D9" s="24"/>
      <c r="E9" s="35"/>
      <c r="F9" s="24"/>
      <c r="G9" s="58">
        <v>0</v>
      </c>
      <c r="H9" s="59"/>
    </row>
    <row r="10" ht="30" customHeight="true" spans="1:8">
      <c r="A10" s="51" t="s">
        <v>158</v>
      </c>
      <c r="B10" s="21"/>
      <c r="C10" s="52"/>
      <c r="D10" s="24"/>
      <c r="E10" s="35"/>
      <c r="F10" s="24"/>
      <c r="G10" s="58">
        <v>0</v>
      </c>
      <c r="H10" s="59"/>
    </row>
    <row r="11" ht="30" customHeight="true" spans="1:8">
      <c r="A11" s="50" t="s">
        <v>159</v>
      </c>
      <c r="B11" s="24">
        <v>13000</v>
      </c>
      <c r="C11" s="52">
        <v>3.32037221668328</v>
      </c>
      <c r="D11" s="24"/>
      <c r="E11" s="35"/>
      <c r="F11" s="24">
        <v>0</v>
      </c>
      <c r="G11" s="58">
        <v>0</v>
      </c>
      <c r="H11" s="59"/>
    </row>
    <row r="12" ht="30" customHeight="true" spans="1:8">
      <c r="A12" s="50" t="s">
        <v>160</v>
      </c>
      <c r="B12" s="21">
        <v>0</v>
      </c>
      <c r="C12" s="52"/>
      <c r="D12" s="24">
        <v>0</v>
      </c>
      <c r="E12" s="35"/>
      <c r="F12" s="24">
        <v>0</v>
      </c>
      <c r="G12" s="58">
        <v>0</v>
      </c>
      <c r="H12" s="59"/>
    </row>
    <row r="13" ht="30" customHeight="true" spans="1:8">
      <c r="A13" s="50" t="s">
        <v>161</v>
      </c>
      <c r="B13" s="21"/>
      <c r="C13" s="52"/>
      <c r="D13" s="24"/>
      <c r="E13" s="35"/>
      <c r="F13" s="24"/>
      <c r="G13" s="58">
        <v>0</v>
      </c>
      <c r="H13" s="59"/>
    </row>
    <row r="14" ht="30" customHeight="true" spans="1:8">
      <c r="A14" s="50" t="s">
        <v>162</v>
      </c>
      <c r="B14" s="21"/>
      <c r="C14" s="52"/>
      <c r="D14" s="24"/>
      <c r="E14" s="35"/>
      <c r="F14" s="24"/>
      <c r="G14" s="58">
        <v>0</v>
      </c>
      <c r="H14" s="59"/>
    </row>
    <row r="15" ht="30" customHeight="true" spans="1:8">
      <c r="A15" s="50" t="s">
        <v>163</v>
      </c>
      <c r="B15" s="21"/>
      <c r="C15" s="52"/>
      <c r="D15" s="24"/>
      <c r="E15" s="35"/>
      <c r="F15" s="24">
        <v>0</v>
      </c>
      <c r="G15" s="58">
        <v>0</v>
      </c>
      <c r="H15" s="59"/>
    </row>
    <row r="16" ht="30" customHeight="true" spans="1:8">
      <c r="A16" s="50" t="s">
        <v>164</v>
      </c>
      <c r="B16" s="21">
        <v>0</v>
      </c>
      <c r="C16" s="52"/>
      <c r="D16" s="24">
        <v>0</v>
      </c>
      <c r="E16" s="35"/>
      <c r="F16" s="24">
        <v>0</v>
      </c>
      <c r="G16" s="58">
        <v>0</v>
      </c>
      <c r="H16" s="59"/>
    </row>
    <row r="17" ht="30" customHeight="true" spans="1:8">
      <c r="A17" s="50" t="s">
        <v>165</v>
      </c>
      <c r="B17" s="21"/>
      <c r="C17" s="52"/>
      <c r="D17" s="24"/>
      <c r="E17" s="35"/>
      <c r="F17" s="24"/>
      <c r="G17" s="58">
        <v>0</v>
      </c>
      <c r="H17" s="59"/>
    </row>
    <row r="18" s="28" customFormat="true" ht="30" customHeight="true" spans="1:8">
      <c r="A18" s="50" t="s">
        <v>166</v>
      </c>
      <c r="B18" s="21"/>
      <c r="C18" s="52"/>
      <c r="D18" s="24"/>
      <c r="E18" s="35"/>
      <c r="F18" s="24"/>
      <c r="G18" s="58">
        <v>0</v>
      </c>
      <c r="H18" s="59"/>
    </row>
    <row r="19" s="28" customFormat="true" ht="30" customHeight="true" spans="1:8">
      <c r="A19" s="50" t="s">
        <v>167</v>
      </c>
      <c r="B19" s="21">
        <v>0</v>
      </c>
      <c r="C19" s="52"/>
      <c r="D19" s="24">
        <v>0</v>
      </c>
      <c r="E19" s="35"/>
      <c r="F19" s="24">
        <v>0</v>
      </c>
      <c r="G19" s="58">
        <v>0</v>
      </c>
      <c r="H19" s="59"/>
    </row>
    <row r="20" s="28" customFormat="true" ht="30" customHeight="true" spans="1:8">
      <c r="A20" s="50" t="s">
        <v>168</v>
      </c>
      <c r="B20" s="21"/>
      <c r="C20" s="52"/>
      <c r="D20" s="24"/>
      <c r="E20" s="35"/>
      <c r="F20" s="24"/>
      <c r="G20" s="58">
        <v>0</v>
      </c>
      <c r="H20" s="59"/>
    </row>
    <row r="21" s="28" customFormat="true" ht="30" customHeight="true" spans="1:8">
      <c r="A21" s="50" t="s">
        <v>169</v>
      </c>
      <c r="B21" s="24">
        <v>0</v>
      </c>
      <c r="C21" s="52"/>
      <c r="D21" s="24"/>
      <c r="E21" s="35"/>
      <c r="F21" s="24"/>
      <c r="G21" s="58">
        <v>0</v>
      </c>
      <c r="H21" s="59"/>
    </row>
    <row r="22" s="28" customFormat="true" ht="30" customHeight="true" spans="1:8">
      <c r="A22" s="50" t="s">
        <v>170</v>
      </c>
      <c r="B22" s="21"/>
      <c r="C22" s="52"/>
      <c r="D22" s="24"/>
      <c r="E22" s="35"/>
      <c r="F22" s="24"/>
      <c r="G22" s="58">
        <v>0</v>
      </c>
      <c r="H22" s="59"/>
    </row>
    <row r="23" s="36" customFormat="true" ht="30" customHeight="true" spans="1:8">
      <c r="A23" s="50" t="s">
        <v>171</v>
      </c>
      <c r="B23" s="24"/>
      <c r="C23" s="52">
        <v>-1</v>
      </c>
      <c r="D23" s="24"/>
      <c r="E23" s="35"/>
      <c r="F23" s="24">
        <v>0</v>
      </c>
      <c r="G23" s="58">
        <v>0</v>
      </c>
      <c r="H23" s="59">
        <v>0</v>
      </c>
    </row>
    <row r="24" s="36" customFormat="true" ht="30" customHeight="true" spans="1:8">
      <c r="A24" s="53" t="s">
        <v>48</v>
      </c>
      <c r="B24" s="21"/>
      <c r="C24" s="52">
        <v>-1</v>
      </c>
      <c r="D24" s="24">
        <v>10</v>
      </c>
      <c r="E24" s="35"/>
      <c r="F24" s="21">
        <v>10</v>
      </c>
      <c r="G24" s="58"/>
      <c r="H24" s="59"/>
    </row>
    <row r="25" s="37" customFormat="true" ht="30" customHeight="true" spans="1:8">
      <c r="A25" s="54" t="s">
        <v>172</v>
      </c>
      <c r="B25" s="21"/>
      <c r="C25" s="52">
        <v>-1</v>
      </c>
      <c r="D25" s="24"/>
      <c r="E25" s="32"/>
      <c r="F25" s="21">
        <v>10</v>
      </c>
      <c r="G25" s="56">
        <v>-10</v>
      </c>
      <c r="H25" s="59">
        <v>-1</v>
      </c>
    </row>
    <row r="26" s="2" customFormat="true" ht="30" customHeight="true" spans="1:8">
      <c r="A26" s="54" t="s">
        <v>173</v>
      </c>
      <c r="B26" s="21">
        <v>13000</v>
      </c>
      <c r="C26" s="49">
        <v>3.20168067226891</v>
      </c>
      <c r="D26" s="21">
        <v>10</v>
      </c>
      <c r="E26" s="32">
        <v>0.000769230769230769</v>
      </c>
      <c r="F26" s="56">
        <v>20</v>
      </c>
      <c r="G26" s="56">
        <v>-10</v>
      </c>
      <c r="H26" s="57">
        <v>-0.5</v>
      </c>
    </row>
  </sheetData>
  <mergeCells count="4">
    <mergeCell ref="A2:H2"/>
    <mergeCell ref="B4:C4"/>
    <mergeCell ref="D4:H4"/>
    <mergeCell ref="A4:A5"/>
  </mergeCells>
  <printOptions horizontalCentered="true"/>
  <pageMargins left="0.393055555555556" right="0.393055555555556" top="0.393055555555556" bottom="0.393055555555556" header="0.511805555555556" footer="0.511805555555556"/>
  <pageSetup paperSize="9" scale="64" fitToHeight="0" orientation="portrait" useFirstPageNumber="true" horizontalDpi="600"/>
  <headerFooter alignWithMargins="0" differentOddEven="1">
    <evenFooter>&amp;L-&amp;P-</even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>
    <pageSetUpPr fitToPage="true"/>
  </sheetPr>
  <dimension ref="A1:H37"/>
  <sheetViews>
    <sheetView showZeros="0" workbookViewId="0">
      <pane xSplit="1" ySplit="5" topLeftCell="B10" activePane="bottomRight" state="frozen"/>
      <selection/>
      <selection pane="topRight"/>
      <selection pane="bottomLeft"/>
      <selection pane="bottomRight" activeCell="B6" sqref="B6:H37"/>
    </sheetView>
  </sheetViews>
  <sheetFormatPr defaultColWidth="9.125" defaultRowHeight="15.75" outlineLevelCol="7"/>
  <cols>
    <col min="1" max="1" width="53.375" style="5" customWidth="true"/>
    <col min="2" max="2" width="13.875" style="6" customWidth="true"/>
    <col min="3" max="3" width="14.75" style="7" customWidth="true"/>
    <col min="4" max="4" width="14" style="5" customWidth="true"/>
    <col min="5" max="5" width="16" style="5" customWidth="true"/>
    <col min="6" max="6" width="13.625" style="5" customWidth="true"/>
    <col min="7" max="7" width="11.75" style="5" customWidth="true"/>
    <col min="8" max="8" width="11.5" style="5" customWidth="true"/>
    <col min="9" max="16384" width="9.125" style="5"/>
  </cols>
  <sheetData>
    <row r="1" ht="20.1" customHeight="true" spans="1:8">
      <c r="A1" s="8" t="s">
        <v>174</v>
      </c>
      <c r="B1" s="9"/>
      <c r="C1" s="5"/>
      <c r="E1" s="28"/>
      <c r="F1" s="28"/>
      <c r="G1" s="28"/>
      <c r="H1" s="28"/>
    </row>
    <row r="2" ht="45" customHeight="true" spans="1:8">
      <c r="A2" s="10" t="s">
        <v>175</v>
      </c>
      <c r="B2" s="11"/>
      <c r="C2" s="10"/>
      <c r="D2" s="10"/>
      <c r="E2" s="10"/>
      <c r="F2" s="10"/>
      <c r="G2" s="10"/>
      <c r="H2" s="10"/>
    </row>
    <row r="3" s="1" customFormat="true" ht="20.1" customHeight="true" spans="1:8">
      <c r="A3" s="12"/>
      <c r="B3" s="13"/>
      <c r="C3" s="13"/>
      <c r="E3" s="29"/>
      <c r="F3" s="29"/>
      <c r="H3" s="29" t="s">
        <v>2</v>
      </c>
    </row>
    <row r="4" ht="30" customHeight="true" spans="1:8">
      <c r="A4" s="14" t="s">
        <v>3</v>
      </c>
      <c r="B4" s="15" t="s">
        <v>4</v>
      </c>
      <c r="C4" s="15"/>
      <c r="D4" s="15" t="s">
        <v>5</v>
      </c>
      <c r="E4" s="15"/>
      <c r="F4" s="15"/>
      <c r="G4" s="15"/>
      <c r="H4" s="15"/>
    </row>
    <row r="5" ht="30" customHeight="true" spans="1:8">
      <c r="A5" s="16"/>
      <c r="B5" s="15" t="s">
        <v>7</v>
      </c>
      <c r="C5" s="15" t="s">
        <v>8</v>
      </c>
      <c r="D5" s="15" t="s">
        <v>9</v>
      </c>
      <c r="E5" s="15" t="s">
        <v>10</v>
      </c>
      <c r="F5" s="30" t="s">
        <v>11</v>
      </c>
      <c r="G5" s="15" t="s">
        <v>176</v>
      </c>
      <c r="H5" s="15" t="s">
        <v>8</v>
      </c>
    </row>
    <row r="6" s="2" customFormat="true" ht="30" customHeight="true" spans="1:8">
      <c r="A6" s="17" t="s">
        <v>177</v>
      </c>
      <c r="B6" s="18">
        <v>9031</v>
      </c>
      <c r="C6" s="19">
        <v>8.04004004004004</v>
      </c>
      <c r="D6" s="18">
        <v>5000</v>
      </c>
      <c r="E6" s="31">
        <v>0.553648543904329</v>
      </c>
      <c r="F6" s="18">
        <v>3384</v>
      </c>
      <c r="G6" s="18">
        <v>1616</v>
      </c>
      <c r="H6" s="32">
        <v>0.477541371158392</v>
      </c>
    </row>
    <row r="7" s="2" customFormat="true" ht="30" customHeight="true" spans="1:8">
      <c r="A7" s="20" t="s">
        <v>178</v>
      </c>
      <c r="B7" s="21">
        <v>1031</v>
      </c>
      <c r="C7" s="22">
        <v>-0.19453125</v>
      </c>
      <c r="D7" s="21">
        <v>0</v>
      </c>
      <c r="E7" s="31">
        <v>0</v>
      </c>
      <c r="F7" s="21">
        <v>328</v>
      </c>
      <c r="G7" s="18">
        <v>-328</v>
      </c>
      <c r="H7" s="32">
        <v>-1</v>
      </c>
    </row>
    <row r="8" ht="30" customHeight="true" spans="1:8">
      <c r="A8" s="23" t="s">
        <v>179</v>
      </c>
      <c r="B8" s="24"/>
      <c r="C8" s="25"/>
      <c r="D8" s="24"/>
      <c r="E8" s="33"/>
      <c r="F8" s="24"/>
      <c r="G8" s="34">
        <v>0</v>
      </c>
      <c r="H8" s="35"/>
    </row>
    <row r="9" ht="30" customHeight="true" spans="1:8">
      <c r="A9" s="23" t="s">
        <v>180</v>
      </c>
      <c r="B9" s="24"/>
      <c r="C9" s="25"/>
      <c r="D9" s="24"/>
      <c r="E9" s="33"/>
      <c r="F9" s="24"/>
      <c r="G9" s="34">
        <v>0</v>
      </c>
      <c r="H9" s="35"/>
    </row>
    <row r="10" ht="30" customHeight="true" spans="1:8">
      <c r="A10" s="23" t="s">
        <v>181</v>
      </c>
      <c r="B10" s="24"/>
      <c r="C10" s="25"/>
      <c r="D10" s="24"/>
      <c r="E10" s="33"/>
      <c r="F10" s="24"/>
      <c r="G10" s="34">
        <v>0</v>
      </c>
      <c r="H10" s="35"/>
    </row>
    <row r="11" ht="30" customHeight="true" spans="1:8">
      <c r="A11" s="23" t="s">
        <v>182</v>
      </c>
      <c r="B11" s="24"/>
      <c r="C11" s="25"/>
      <c r="D11" s="24"/>
      <c r="E11" s="33"/>
      <c r="F11" s="24"/>
      <c r="G11" s="34">
        <v>0</v>
      </c>
      <c r="H11" s="35"/>
    </row>
    <row r="12" ht="30" customHeight="true" spans="1:8">
      <c r="A12" s="23" t="s">
        <v>183</v>
      </c>
      <c r="B12" s="24"/>
      <c r="C12" s="25"/>
      <c r="D12" s="24"/>
      <c r="E12" s="33"/>
      <c r="F12" s="24"/>
      <c r="G12" s="34">
        <v>0</v>
      </c>
      <c r="H12" s="35"/>
    </row>
    <row r="13" ht="30" customHeight="true" spans="1:8">
      <c r="A13" s="23" t="s">
        <v>184</v>
      </c>
      <c r="B13" s="24"/>
      <c r="C13" s="25"/>
      <c r="D13" s="24"/>
      <c r="E13" s="33"/>
      <c r="F13" s="24"/>
      <c r="G13" s="34">
        <v>0</v>
      </c>
      <c r="H13" s="35"/>
    </row>
    <row r="14" ht="30" customHeight="true" spans="1:8">
      <c r="A14" s="23" t="s">
        <v>185</v>
      </c>
      <c r="B14" s="24"/>
      <c r="C14" s="25"/>
      <c r="D14" s="24"/>
      <c r="E14" s="33"/>
      <c r="F14" s="24"/>
      <c r="G14" s="34">
        <v>0</v>
      </c>
      <c r="H14" s="35"/>
    </row>
    <row r="15" ht="30" customHeight="true" spans="1:8">
      <c r="A15" s="23" t="s">
        <v>186</v>
      </c>
      <c r="B15" s="24"/>
      <c r="C15" s="25"/>
      <c r="D15" s="24"/>
      <c r="E15" s="33"/>
      <c r="F15" s="24"/>
      <c r="G15" s="34">
        <v>0</v>
      </c>
      <c r="H15" s="35"/>
    </row>
    <row r="16" s="3" customFormat="true" ht="30" customHeight="true" spans="1:8">
      <c r="A16" s="23" t="s">
        <v>187</v>
      </c>
      <c r="B16" s="24">
        <v>1031</v>
      </c>
      <c r="C16" s="25">
        <v>0.091005291005291</v>
      </c>
      <c r="D16" s="24"/>
      <c r="E16" s="33"/>
      <c r="F16" s="24">
        <v>328</v>
      </c>
      <c r="G16" s="34">
        <v>-328</v>
      </c>
      <c r="H16" s="35">
        <v>-1</v>
      </c>
    </row>
    <row r="17" s="2" customFormat="true" ht="30" customHeight="true" spans="1:8">
      <c r="A17" s="20" t="s">
        <v>188</v>
      </c>
      <c r="B17" s="21">
        <v>8000</v>
      </c>
      <c r="C17" s="22">
        <v>14.5339805825243</v>
      </c>
      <c r="D17" s="21">
        <v>5000</v>
      </c>
      <c r="E17" s="31">
        <v>0.625</v>
      </c>
      <c r="F17" s="21">
        <v>0</v>
      </c>
      <c r="G17" s="18">
        <v>5000</v>
      </c>
      <c r="H17" s="32"/>
    </row>
    <row r="18" ht="30" customHeight="true" spans="1:8">
      <c r="A18" s="23" t="s">
        <v>189</v>
      </c>
      <c r="B18" s="24">
        <v>0</v>
      </c>
      <c r="C18" s="25"/>
      <c r="D18" s="24"/>
      <c r="E18" s="33"/>
      <c r="F18" s="24"/>
      <c r="G18" s="34">
        <v>0</v>
      </c>
      <c r="H18" s="35"/>
    </row>
    <row r="19" ht="30" customHeight="true" spans="1:8">
      <c r="A19" s="23" t="s">
        <v>190</v>
      </c>
      <c r="B19" s="24"/>
      <c r="C19" s="25"/>
      <c r="D19" s="24">
        <v>0</v>
      </c>
      <c r="E19" s="33"/>
      <c r="F19" s="24"/>
      <c r="G19" s="34">
        <v>0</v>
      </c>
      <c r="H19" s="35"/>
    </row>
    <row r="20" ht="30" customHeight="true" spans="1:8">
      <c r="A20" s="23" t="s">
        <v>191</v>
      </c>
      <c r="B20" s="24">
        <v>0</v>
      </c>
      <c r="C20" s="25"/>
      <c r="D20" s="24"/>
      <c r="E20" s="33"/>
      <c r="F20" s="24"/>
      <c r="G20" s="34">
        <v>0</v>
      </c>
      <c r="H20" s="35"/>
    </row>
    <row r="21" ht="30" customHeight="true" spans="1:8">
      <c r="A21" s="23" t="s">
        <v>192</v>
      </c>
      <c r="B21" s="24">
        <v>0</v>
      </c>
      <c r="C21" s="25"/>
      <c r="D21" s="24"/>
      <c r="E21" s="33"/>
      <c r="F21" s="24"/>
      <c r="G21" s="34">
        <v>0</v>
      </c>
      <c r="H21" s="35"/>
    </row>
    <row r="22" ht="30" customHeight="true" spans="1:8">
      <c r="A22" s="23" t="s">
        <v>193</v>
      </c>
      <c r="B22" s="24">
        <v>0</v>
      </c>
      <c r="C22" s="25"/>
      <c r="D22" s="24"/>
      <c r="E22" s="33"/>
      <c r="F22" s="24"/>
      <c r="G22" s="34">
        <v>0</v>
      </c>
      <c r="H22" s="35"/>
    </row>
    <row r="23" ht="30" customHeight="true" spans="1:8">
      <c r="A23" s="23" t="s">
        <v>194</v>
      </c>
      <c r="B23" s="24">
        <v>0</v>
      </c>
      <c r="C23" s="25"/>
      <c r="D23" s="24"/>
      <c r="E23" s="33"/>
      <c r="F23" s="24"/>
      <c r="G23" s="34">
        <v>0</v>
      </c>
      <c r="H23" s="35"/>
    </row>
    <row r="24" ht="30" customHeight="true" spans="1:8">
      <c r="A24" s="23" t="s">
        <v>195</v>
      </c>
      <c r="B24" s="24">
        <v>0</v>
      </c>
      <c r="C24" s="25"/>
      <c r="D24" s="24"/>
      <c r="E24" s="33"/>
      <c r="F24" s="24"/>
      <c r="G24" s="34">
        <v>0</v>
      </c>
      <c r="H24" s="35"/>
    </row>
    <row r="25" ht="30" customHeight="true" spans="1:8">
      <c r="A25" s="23" t="s">
        <v>196</v>
      </c>
      <c r="B25" s="24">
        <v>8000</v>
      </c>
      <c r="C25" s="25"/>
      <c r="D25" s="24">
        <v>5000</v>
      </c>
      <c r="E25" s="33">
        <v>0.625</v>
      </c>
      <c r="F25" s="24">
        <v>0</v>
      </c>
      <c r="G25" s="34">
        <v>5000</v>
      </c>
      <c r="H25" s="35">
        <v>0</v>
      </c>
    </row>
    <row r="26" ht="30" customHeight="true" spans="1:8">
      <c r="A26" s="20" t="s">
        <v>197</v>
      </c>
      <c r="B26" s="24">
        <v>0</v>
      </c>
      <c r="C26" s="25"/>
      <c r="D26" s="24">
        <v>0</v>
      </c>
      <c r="E26" s="33"/>
      <c r="F26" s="24">
        <v>0</v>
      </c>
      <c r="G26" s="34">
        <v>0</v>
      </c>
      <c r="H26" s="35"/>
    </row>
    <row r="27" ht="30" customHeight="true" spans="1:8">
      <c r="A27" s="23" t="s">
        <v>198</v>
      </c>
      <c r="B27" s="24"/>
      <c r="C27" s="25"/>
      <c r="D27" s="24"/>
      <c r="E27" s="33"/>
      <c r="F27" s="24"/>
      <c r="G27" s="34">
        <v>0</v>
      </c>
      <c r="H27" s="35"/>
    </row>
    <row r="28" s="2" customFormat="true" ht="30" customHeight="true" spans="1:8">
      <c r="A28" s="20" t="s">
        <v>199</v>
      </c>
      <c r="B28" s="21">
        <v>0</v>
      </c>
      <c r="C28" s="22">
        <v>-1</v>
      </c>
      <c r="D28" s="21">
        <v>0</v>
      </c>
      <c r="E28" s="31"/>
      <c r="F28" s="21">
        <v>3056</v>
      </c>
      <c r="G28" s="18">
        <v>-3056</v>
      </c>
      <c r="H28" s="32"/>
    </row>
    <row r="29" ht="30" customHeight="true" spans="1:8">
      <c r="A29" s="23" t="s">
        <v>200</v>
      </c>
      <c r="B29" s="24">
        <v>0</v>
      </c>
      <c r="C29" s="25">
        <v>-1</v>
      </c>
      <c r="D29" s="24">
        <v>0</v>
      </c>
      <c r="E29" s="33"/>
      <c r="F29" s="24">
        <v>3056</v>
      </c>
      <c r="G29" s="34">
        <v>-3056</v>
      </c>
      <c r="H29" s="35">
        <v>-1</v>
      </c>
    </row>
    <row r="30" s="2" customFormat="true" ht="30" customHeight="true" spans="1:8">
      <c r="A30" s="26" t="s">
        <v>201</v>
      </c>
      <c r="B30" s="21">
        <v>3969</v>
      </c>
      <c r="C30" s="22">
        <v>0.894510739856802</v>
      </c>
      <c r="D30" s="21">
        <v>0</v>
      </c>
      <c r="E30" s="31"/>
      <c r="F30" s="21">
        <v>0</v>
      </c>
      <c r="G30" s="18">
        <v>0</v>
      </c>
      <c r="H30" s="32"/>
    </row>
    <row r="31" ht="30" customHeight="true" spans="1:8">
      <c r="A31" s="26" t="s">
        <v>202</v>
      </c>
      <c r="B31" s="24">
        <v>0</v>
      </c>
      <c r="C31" s="25"/>
      <c r="D31" s="24">
        <v>0</v>
      </c>
      <c r="E31" s="33"/>
      <c r="F31" s="24">
        <v>0</v>
      </c>
      <c r="G31" s="34">
        <v>0</v>
      </c>
      <c r="H31" s="35"/>
    </row>
    <row r="32" ht="30" customHeight="true" spans="1:8">
      <c r="A32" s="27" t="s">
        <v>203</v>
      </c>
      <c r="B32" s="24">
        <v>0</v>
      </c>
      <c r="C32" s="25"/>
      <c r="D32" s="24"/>
      <c r="E32" s="33"/>
      <c r="F32" s="24"/>
      <c r="G32" s="34">
        <v>0</v>
      </c>
      <c r="H32" s="35"/>
    </row>
    <row r="33" s="2" customFormat="true" ht="30" customHeight="true" spans="1:8">
      <c r="A33" s="26" t="s">
        <v>204</v>
      </c>
      <c r="B33" s="21">
        <v>3969</v>
      </c>
      <c r="C33" s="22">
        <v>0.894510739856802</v>
      </c>
      <c r="D33" s="21">
        <v>0</v>
      </c>
      <c r="E33" s="31"/>
      <c r="F33" s="21">
        <v>0</v>
      </c>
      <c r="G33" s="18">
        <v>0</v>
      </c>
      <c r="H33" s="32"/>
    </row>
    <row r="34" ht="30" customHeight="true" spans="1:8">
      <c r="A34" s="27" t="s">
        <v>205</v>
      </c>
      <c r="B34" s="24">
        <v>3969</v>
      </c>
      <c r="C34" s="25">
        <v>0.894510739856802</v>
      </c>
      <c r="D34" s="24"/>
      <c r="E34" s="33"/>
      <c r="F34" s="24"/>
      <c r="G34" s="34">
        <v>0</v>
      </c>
      <c r="H34" s="35"/>
    </row>
    <row r="35" s="4" customFormat="true" ht="30" customHeight="true" spans="1:8">
      <c r="A35" s="17" t="s">
        <v>206</v>
      </c>
      <c r="B35" s="21">
        <v>0</v>
      </c>
      <c r="C35" s="25"/>
      <c r="D35" s="21"/>
      <c r="E35" s="31"/>
      <c r="F35" s="21"/>
      <c r="G35" s="18"/>
      <c r="H35" s="32"/>
    </row>
    <row r="36" s="2" customFormat="true" ht="30" customHeight="true" spans="1:8">
      <c r="A36" s="17" t="s">
        <v>207</v>
      </c>
      <c r="B36" s="21">
        <v>13000</v>
      </c>
      <c r="C36" s="22">
        <v>3.20168067226891</v>
      </c>
      <c r="D36" s="21">
        <v>5000</v>
      </c>
      <c r="E36" s="31">
        <v>0.384615384615385</v>
      </c>
      <c r="F36" s="21">
        <v>3384</v>
      </c>
      <c r="G36" s="18">
        <v>1616</v>
      </c>
      <c r="H36" s="32">
        <v>0.477541371158392</v>
      </c>
    </row>
    <row r="37" ht="30" customHeight="true" spans="1:8">
      <c r="A37" s="17" t="s">
        <v>208</v>
      </c>
      <c r="B37" s="24"/>
      <c r="C37" s="25"/>
      <c r="D37" s="24"/>
      <c r="E37" s="33"/>
      <c r="F37" s="24"/>
      <c r="G37" s="34">
        <v>0</v>
      </c>
      <c r="H37" s="35"/>
    </row>
  </sheetData>
  <mergeCells count="4">
    <mergeCell ref="A2:H2"/>
    <mergeCell ref="B4:C4"/>
    <mergeCell ref="D4:H4"/>
    <mergeCell ref="A4:A5"/>
  </mergeCells>
  <printOptions horizontalCentered="true"/>
  <pageMargins left="0.393055555555556" right="0.393055555555556" top="0.393055555555556" bottom="0.393055555555556" header="0.511805555555556" footer="0.511805555555556"/>
  <pageSetup paperSize="9" scale="65" fitToHeight="0" orientation="portrait" useFirstPageNumber="true" horizontalDpi="600"/>
  <headerFooter alignWithMargins="0" differentOddEven="1">
    <evenFooter>&amp;L-&amp;P-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1.一般收</vt:lpstr>
      <vt:lpstr>2.一般支</vt:lpstr>
      <vt:lpstr>3.基金收</vt:lpstr>
      <vt:lpstr>4.基金支</vt:lpstr>
      <vt:lpstr>5.国资收</vt:lpstr>
      <vt:lpstr>6.国资支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RPC1</dc:creator>
  <cp:lastModifiedBy>kylin</cp:lastModifiedBy>
  <dcterms:created xsi:type="dcterms:W3CDTF">2015-01-16T00:55:00Z</dcterms:created>
  <dcterms:modified xsi:type="dcterms:W3CDTF">2024-01-22T11:48:31Z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F564D4C5CDF44C23A90F471AC49AB894</vt:lpwstr>
  </property>
  <property fmtid="{D5CDD505-2E9C-101B-9397-08002B2CF9AE}" pid="3" name="KSOProductBuildVer">
    <vt:lpwstr>2052-11.8.2.10505</vt:lpwstr>
  </property>
</Properties>
</file>